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filterPrivacy="1" defaultThemeVersion="124226"/>
  <xr:revisionPtr revIDLastSave="0" documentId="13_ncr:1_{CEFE4432-BD45-4A40-B772-EF9F2085D238}" xr6:coauthVersionLast="43" xr6:coauthVersionMax="43" xr10:uidLastSave="{00000000-0000-0000-0000-000000000000}"/>
  <bookViews>
    <workbookView xWindow="-120" yWindow="-120" windowWidth="20730" windowHeight="11160" xr2:uid="{00000000-000D-0000-FFFF-FFFF00000000}"/>
  </bookViews>
  <sheets>
    <sheet name="Schedule B1" sheetId="13" r:id="rId1"/>
    <sheet name="Schedule B2" sheetId="12" r:id="rId2"/>
    <sheet name="Schedule B3" sheetId="3" r:id="rId3"/>
    <sheet name="Schedule B4 " sheetId="14" r:id="rId4"/>
    <sheet name="Schedule B5" sheetId="5" r:id="rId5"/>
    <sheet name="Schedule B6" sheetId="7" r:id="rId6"/>
    <sheet name="Schedule B7" sheetId="15" r:id="rId7"/>
    <sheet name="Code" sheetId="6" r:id="rId8"/>
  </sheets>
  <definedNames>
    <definedName name="_xlnm.Print_Area" localSheetId="0">'Schedule B1'!$A$1:$H$1845</definedName>
    <definedName name="_xlnm.Print_Area" localSheetId="1">'Schedule B2'!$A$1:$I$1722</definedName>
    <definedName name="_xlnm.Print_Area" localSheetId="2">'Schedule B3'!$A$1:$H$88</definedName>
    <definedName name="_xlnm.Print_Area" localSheetId="3">'Schedule B4 '!$A$1:$I$1961</definedName>
    <definedName name="_xlnm.Print_Area" localSheetId="4">'Schedule B5'!$A$1:$H$78</definedName>
    <definedName name="_xlnm.Print_Area" localSheetId="5">'Schedule B6'!$A$1:$H$16</definedName>
    <definedName name="_xlnm.Print_Titles" localSheetId="0">'Schedule B1'!$5:$7</definedName>
    <definedName name="_xlnm.Print_Titles" localSheetId="1">'Schedule B2'!$5:$7</definedName>
    <definedName name="_xlnm.Print_Titles" localSheetId="3">'Schedule B4 '!$5:$7</definedName>
    <definedName name="_xlnm.Print_Titles" localSheetId="4">'Schedule B5'!$1:$6</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73" i="13" l="1"/>
  <c r="E270" i="13"/>
  <c r="E276" i="13" l="1"/>
  <c r="E122" i="13"/>
  <c r="E1836" i="13" l="1"/>
  <c r="E1833" i="13"/>
  <c r="E1832" i="13"/>
  <c r="E1626" i="14"/>
  <c r="E292" i="14"/>
  <c r="E829" i="14"/>
  <c r="E1095" i="14"/>
  <c r="E1360" i="14"/>
  <c r="E1359" i="14"/>
  <c r="E561" i="14"/>
  <c r="E828" i="14"/>
  <c r="E1094" i="14"/>
  <c r="E825" i="14"/>
  <c r="E1932" i="14" l="1"/>
  <c r="E277" i="13" l="1"/>
  <c r="E276" i="12" s="1"/>
  <c r="E275" i="12"/>
  <c r="E274" i="13"/>
  <c r="E273" i="12" s="1"/>
  <c r="E272" i="12"/>
  <c r="E271" i="13"/>
  <c r="E270" i="12" s="1"/>
  <c r="E269" i="12"/>
  <c r="E237" i="14"/>
  <c r="E244" i="14"/>
  <c r="E243" i="14"/>
  <c r="E241" i="14"/>
  <c r="E240" i="14"/>
  <c r="E238" i="14"/>
  <c r="E123" i="13"/>
  <c r="E123" i="14"/>
  <c r="E122" i="14"/>
  <c r="E122" i="12"/>
  <c r="E123" i="12"/>
  <c r="C567" i="12"/>
  <c r="E211" i="13"/>
  <c r="E191" i="13"/>
  <c r="M1659" i="14" l="1"/>
  <c r="M1391" i="14"/>
  <c r="M860" i="14"/>
  <c r="K594" i="14"/>
  <c r="C628" i="14" l="1"/>
  <c r="C584" i="12"/>
  <c r="C577" i="13"/>
  <c r="E17" i="14" l="1"/>
  <c r="E30" i="14" s="1"/>
  <c r="D17" i="14"/>
  <c r="D30" i="14" s="1"/>
  <c r="C18" i="14"/>
  <c r="C31" i="14" s="1"/>
  <c r="E1472" i="13"/>
  <c r="D1472" i="13"/>
  <c r="E1476" i="12"/>
  <c r="D1476" i="12"/>
  <c r="E1267" i="12"/>
  <c r="D1267" i="12"/>
  <c r="E1253" i="12"/>
  <c r="D1253" i="12"/>
  <c r="E1039" i="12"/>
  <c r="D1039" i="12"/>
  <c r="E1025" i="12"/>
  <c r="D1025" i="12"/>
  <c r="E799" i="12"/>
  <c r="E813" i="12" s="1"/>
  <c r="D799" i="12"/>
  <c r="D813" i="12" s="1"/>
  <c r="C588" i="12"/>
  <c r="C1040" i="12" s="1"/>
  <c r="C579" i="13"/>
  <c r="C1026" i="12" l="1"/>
  <c r="C1477" i="12"/>
  <c r="E1441" i="14"/>
  <c r="C1176" i="14"/>
  <c r="D1427" i="14"/>
  <c r="C1442" i="14"/>
  <c r="D1441" i="14"/>
  <c r="E1427" i="14"/>
  <c r="D1175" i="14"/>
  <c r="E1175" i="14"/>
  <c r="C1162" i="14"/>
  <c r="D1161" i="14"/>
  <c r="C1692" i="14"/>
  <c r="E1161" i="14"/>
  <c r="D1691" i="14"/>
  <c r="C1428" i="14"/>
  <c r="E1691" i="14"/>
  <c r="C1268" i="12"/>
  <c r="C1254" i="12"/>
  <c r="D909" i="14"/>
  <c r="E909" i="14"/>
  <c r="D895" i="14"/>
  <c r="E895" i="14"/>
  <c r="C376" i="14"/>
  <c r="D643" i="14"/>
  <c r="E643" i="14"/>
  <c r="D629" i="14"/>
  <c r="E629" i="14"/>
  <c r="D361" i="14"/>
  <c r="C362" i="14"/>
  <c r="E361" i="14"/>
  <c r="D375" i="14"/>
  <c r="E375" i="14"/>
  <c r="D112" i="15" l="1"/>
  <c r="D108" i="15"/>
  <c r="D107" i="15"/>
  <c r="D105" i="15"/>
  <c r="D95" i="15"/>
  <c r="D91" i="15"/>
  <c r="D90" i="15"/>
  <c r="D88" i="15"/>
  <c r="D79" i="15"/>
  <c r="D75" i="15"/>
  <c r="D74" i="15"/>
  <c r="D72" i="15"/>
  <c r="D62" i="15"/>
  <c r="D58" i="15"/>
  <c r="D57" i="15"/>
  <c r="D55" i="15"/>
  <c r="G39" i="5" s="1"/>
  <c r="D46" i="15"/>
  <c r="D42" i="15"/>
  <c r="D41" i="15"/>
  <c r="D39" i="15"/>
  <c r="D30" i="15"/>
  <c r="D26" i="15"/>
  <c r="D25" i="15"/>
  <c r="D23" i="15"/>
  <c r="G21" i="5" s="1"/>
  <c r="D14" i="15"/>
  <c r="D10" i="15"/>
  <c r="D9" i="15"/>
  <c r="D7" i="15"/>
  <c r="G12" i="5" s="1"/>
  <c r="G58" i="5" l="1"/>
  <c r="G49" i="5"/>
  <c r="G30" i="5"/>
  <c r="E562" i="14"/>
  <c r="E1624" i="14"/>
  <c r="E1625" i="14"/>
  <c r="E1623" i="14"/>
  <c r="E1622" i="14"/>
  <c r="E1621" i="14"/>
  <c r="E1619" i="14"/>
  <c r="E1357" i="14"/>
  <c r="E1358" i="14"/>
  <c r="E1356" i="14"/>
  <c r="E1355" i="14"/>
  <c r="E1354" i="14"/>
  <c r="E1352" i="14"/>
  <c r="E1349" i="14"/>
  <c r="E1092" i="14"/>
  <c r="E1093" i="14"/>
  <c r="E1091" i="14"/>
  <c r="E1090" i="14"/>
  <c r="E1089" i="14"/>
  <c r="E1087" i="14"/>
  <c r="E826" i="14"/>
  <c r="E827" i="14"/>
  <c r="E824" i="14"/>
  <c r="E821" i="14"/>
  <c r="E823" i="14"/>
  <c r="E559" i="14"/>
  <c r="E560" i="14"/>
  <c r="E558" i="14"/>
  <c r="E557" i="14"/>
  <c r="E556" i="14"/>
  <c r="E553" i="14"/>
  <c r="E551" i="14"/>
  <c r="E1939" i="14"/>
  <c r="E1940" i="14"/>
  <c r="E1938" i="14"/>
  <c r="E1936" i="14"/>
  <c r="E1935" i="14"/>
  <c r="E1934" i="14"/>
  <c r="E1929" i="14"/>
  <c r="E1362" i="14"/>
  <c r="E1097" i="14"/>
  <c r="E831" i="14"/>
  <c r="E564" i="14"/>
  <c r="E284" i="14"/>
  <c r="E283" i="14"/>
  <c r="E282" i="14"/>
  <c r="E280" i="14"/>
  <c r="E279" i="14"/>
  <c r="E278" i="14"/>
  <c r="E286" i="14"/>
  <c r="E287" i="14"/>
  <c r="E288" i="14"/>
  <c r="E276" i="14"/>
  <c r="E274" i="14"/>
  <c r="E291" i="14"/>
  <c r="E289" i="14"/>
  <c r="E290" i="14"/>
  <c r="E294" i="14" l="1"/>
  <c r="C1892" i="14" l="1"/>
  <c r="C1891" i="14"/>
  <c r="C1890" i="14"/>
  <c r="C1889" i="14"/>
  <c r="C1888" i="14"/>
  <c r="E1879" i="14"/>
  <c r="E1895" i="14" s="1"/>
  <c r="E1867" i="14"/>
  <c r="E1866" i="14"/>
  <c r="E1865" i="14"/>
  <c r="E1863" i="14"/>
  <c r="E1862" i="14"/>
  <c r="E1861" i="14"/>
  <c r="E1775" i="14"/>
  <c r="E1741" i="14"/>
  <c r="E1737" i="14"/>
  <c r="E1713" i="14"/>
  <c r="E1710" i="14"/>
  <c r="E1709" i="14"/>
  <c r="E1810" i="14" s="1"/>
  <c r="B1665" i="14"/>
  <c r="E1608" i="14"/>
  <c r="E1562" i="14"/>
  <c r="E1561" i="14"/>
  <c r="E1556" i="14"/>
  <c r="E1546" i="14"/>
  <c r="E1541" i="14"/>
  <c r="E1479" i="14"/>
  <c r="E1476" i="14"/>
  <c r="E1475" i="14"/>
  <c r="E1617" i="14" s="1"/>
  <c r="B1397" i="14"/>
  <c r="E1341" i="14"/>
  <c r="E1295" i="14"/>
  <c r="E1294" i="14"/>
  <c r="E1289" i="14"/>
  <c r="E1279" i="14"/>
  <c r="E1274" i="14"/>
  <c r="E1213" i="14"/>
  <c r="E1210" i="14"/>
  <c r="E1209" i="14"/>
  <c r="E1350" i="14" s="1"/>
  <c r="B1133" i="14"/>
  <c r="E1076" i="14"/>
  <c r="C1031" i="14"/>
  <c r="E1030" i="14"/>
  <c r="E1029" i="14"/>
  <c r="E1024" i="14"/>
  <c r="E1008" i="14"/>
  <c r="B958" i="14"/>
  <c r="B957" i="14"/>
  <c r="B956" i="14"/>
  <c r="B955" i="14"/>
  <c r="B954" i="14"/>
  <c r="E947" i="14"/>
  <c r="E944" i="14"/>
  <c r="E943" i="14"/>
  <c r="E1085" i="14" s="1"/>
  <c r="C912" i="14"/>
  <c r="C911" i="14"/>
  <c r="C910" i="14"/>
  <c r="C909" i="14"/>
  <c r="C908" i="14"/>
  <c r="C907" i="14"/>
  <c r="C906" i="14"/>
  <c r="C905" i="14"/>
  <c r="C904" i="14"/>
  <c r="C903" i="14"/>
  <c r="C902" i="14"/>
  <c r="C898" i="14"/>
  <c r="C897" i="14"/>
  <c r="C896" i="14"/>
  <c r="C895" i="14"/>
  <c r="C894" i="14"/>
  <c r="C893" i="14"/>
  <c r="C892" i="14"/>
  <c r="C891" i="14"/>
  <c r="C890" i="14"/>
  <c r="C889" i="14"/>
  <c r="C888" i="14"/>
  <c r="B866" i="14"/>
  <c r="E810" i="14"/>
  <c r="C765" i="14"/>
  <c r="E764" i="14"/>
  <c r="E763" i="14"/>
  <c r="E758" i="14"/>
  <c r="E748" i="14"/>
  <c r="B692" i="14"/>
  <c r="B691" i="14"/>
  <c r="B690" i="14"/>
  <c r="B689" i="14"/>
  <c r="E682" i="14"/>
  <c r="E679" i="14"/>
  <c r="E678" i="14"/>
  <c r="E819" i="14" s="1"/>
  <c r="B665" i="14"/>
  <c r="C664" i="14"/>
  <c r="C663" i="14"/>
  <c r="C662" i="14"/>
  <c r="C646" i="14"/>
  <c r="C645" i="14"/>
  <c r="C644" i="14"/>
  <c r="C643" i="14"/>
  <c r="C642" i="14"/>
  <c r="C641" i="14"/>
  <c r="C640" i="14"/>
  <c r="C639" i="14"/>
  <c r="C638" i="14"/>
  <c r="C637" i="14"/>
  <c r="C636" i="14"/>
  <c r="C632" i="14"/>
  <c r="C631" i="14"/>
  <c r="C630" i="14"/>
  <c r="C629" i="14"/>
  <c r="C627" i="14"/>
  <c r="C626" i="14"/>
  <c r="C625" i="14"/>
  <c r="C624" i="14"/>
  <c r="C623" i="14"/>
  <c r="E542" i="14"/>
  <c r="E496" i="14"/>
  <c r="E495" i="14"/>
  <c r="E490" i="14"/>
  <c r="E480" i="14"/>
  <c r="E475" i="14"/>
  <c r="E414" i="14"/>
  <c r="E266" i="14"/>
  <c r="E230" i="14"/>
  <c r="E229" i="14"/>
  <c r="E205" i="14"/>
  <c r="E204" i="14"/>
  <c r="E203" i="14"/>
  <c r="E199" i="14"/>
  <c r="E190" i="14"/>
  <c r="E185" i="14"/>
  <c r="E165" i="14"/>
  <c r="E160" i="14"/>
  <c r="E121" i="14"/>
  <c r="E104" i="14"/>
  <c r="E103" i="14"/>
  <c r="E102" i="14"/>
  <c r="E100" i="14"/>
  <c r="E99" i="14"/>
  <c r="E98" i="14"/>
  <c r="E66" i="14"/>
  <c r="E62" i="14"/>
  <c r="E272" i="14" s="1"/>
  <c r="E298" i="12" l="1"/>
  <c r="E262" i="12"/>
  <c r="E261" i="12"/>
  <c r="E234" i="12"/>
  <c r="E233" i="12"/>
  <c r="E211" i="12"/>
  <c r="E210" i="12"/>
  <c r="E209" i="12"/>
  <c r="E205" i="12"/>
  <c r="E195" i="12"/>
  <c r="E190" i="12"/>
  <c r="E165" i="12"/>
  <c r="E160" i="12"/>
  <c r="E121" i="12"/>
  <c r="E104" i="12"/>
  <c r="E103" i="12"/>
  <c r="E102" i="12"/>
  <c r="E100" i="12"/>
  <c r="E99" i="12"/>
  <c r="E98" i="12"/>
  <c r="E66" i="12"/>
  <c r="E62" i="12"/>
  <c r="E1672" i="12"/>
  <c r="E1671" i="12"/>
  <c r="E1670" i="12"/>
  <c r="C1662" i="12"/>
  <c r="C1661" i="12"/>
  <c r="C1660" i="12"/>
  <c r="C1659" i="12"/>
  <c r="C1658" i="12"/>
  <c r="C1657" i="12"/>
  <c r="E1648" i="12"/>
  <c r="E1636" i="12"/>
  <c r="E1635" i="12"/>
  <c r="E1634" i="12"/>
  <c r="E1632" i="12"/>
  <c r="E1631" i="12"/>
  <c r="E1630" i="12"/>
  <c r="E1559" i="12"/>
  <c r="E1525" i="12"/>
  <c r="E1521" i="12"/>
  <c r="E1498" i="12"/>
  <c r="E1495" i="12"/>
  <c r="E1494" i="12"/>
  <c r="B1450" i="12"/>
  <c r="E1433" i="12"/>
  <c r="E1387" i="12"/>
  <c r="E1386" i="12"/>
  <c r="E1381" i="12"/>
  <c r="E1371" i="12"/>
  <c r="E1366" i="12"/>
  <c r="E1305" i="12"/>
  <c r="E1302" i="12"/>
  <c r="E1301" i="12"/>
  <c r="B1221" i="12"/>
  <c r="E1204" i="12"/>
  <c r="E1158" i="12"/>
  <c r="E1157" i="12"/>
  <c r="E1152" i="12"/>
  <c r="E1141" i="12"/>
  <c r="E1136" i="12"/>
  <c r="E1077" i="12"/>
  <c r="E1074" i="12"/>
  <c r="E1073" i="12"/>
  <c r="B996" i="12"/>
  <c r="E979" i="12"/>
  <c r="C934" i="12"/>
  <c r="E933" i="12"/>
  <c r="E932" i="12"/>
  <c r="E927" i="12"/>
  <c r="E911" i="12"/>
  <c r="B862" i="12"/>
  <c r="B861" i="12"/>
  <c r="B860" i="12"/>
  <c r="B859" i="12"/>
  <c r="B858" i="12"/>
  <c r="E851" i="12"/>
  <c r="E848" i="12"/>
  <c r="E847" i="12"/>
  <c r="C816" i="12"/>
  <c r="C815" i="12"/>
  <c r="C814" i="12"/>
  <c r="C813" i="12"/>
  <c r="C812" i="12"/>
  <c r="C811" i="12"/>
  <c r="C810" i="12"/>
  <c r="C809" i="12"/>
  <c r="C808" i="12"/>
  <c r="C807" i="12"/>
  <c r="C806" i="12"/>
  <c r="C802" i="12"/>
  <c r="C801" i="12"/>
  <c r="C800" i="12"/>
  <c r="C799" i="12"/>
  <c r="C798" i="12"/>
  <c r="C797" i="12"/>
  <c r="C796" i="12"/>
  <c r="C795" i="12"/>
  <c r="C794" i="12"/>
  <c r="C793" i="12"/>
  <c r="C792" i="12"/>
  <c r="B770" i="12"/>
  <c r="E753" i="12"/>
  <c r="C708" i="12"/>
  <c r="E707" i="12"/>
  <c r="E706" i="12"/>
  <c r="E701" i="12"/>
  <c r="E691" i="12"/>
  <c r="B637" i="12"/>
  <c r="B636" i="12"/>
  <c r="B635" i="12"/>
  <c r="B634" i="12"/>
  <c r="E626" i="12"/>
  <c r="E623" i="12"/>
  <c r="E622" i="12"/>
  <c r="B609" i="12"/>
  <c r="C608" i="12"/>
  <c r="C607" i="12"/>
  <c r="C606" i="12"/>
  <c r="C590" i="12"/>
  <c r="C589" i="12"/>
  <c r="C587" i="12"/>
  <c r="C586" i="12"/>
  <c r="C585" i="12"/>
  <c r="C583" i="12"/>
  <c r="C582" i="12"/>
  <c r="C581" i="12"/>
  <c r="C580" i="12"/>
  <c r="C576" i="12"/>
  <c r="C575" i="12"/>
  <c r="C574" i="12"/>
  <c r="C573" i="12"/>
  <c r="C572" i="12"/>
  <c r="C571" i="12"/>
  <c r="C570" i="12"/>
  <c r="C569" i="12"/>
  <c r="C568" i="12"/>
  <c r="E527" i="12"/>
  <c r="E481" i="12"/>
  <c r="E480" i="12"/>
  <c r="E475" i="12"/>
  <c r="E465" i="12"/>
  <c r="E460" i="12"/>
  <c r="E399" i="12"/>
  <c r="B1222" i="13"/>
  <c r="B1446" i="13"/>
  <c r="B776" i="13"/>
  <c r="B999" i="13"/>
  <c r="E1664" i="12" l="1"/>
  <c r="E1670" i="13"/>
  <c r="E1669" i="13"/>
  <c r="E1668" i="13"/>
  <c r="C1660" i="13"/>
  <c r="C1659" i="13"/>
  <c r="C1658" i="13"/>
  <c r="C1657" i="13"/>
  <c r="C1655" i="13"/>
  <c r="E1646" i="13"/>
  <c r="E1662" i="13" s="1"/>
  <c r="E1634" i="13"/>
  <c r="E1633" i="13"/>
  <c r="E1632" i="13"/>
  <c r="E1630" i="13"/>
  <c r="E1629" i="13"/>
  <c r="E1628" i="13"/>
  <c r="E1556" i="13"/>
  <c r="E1522" i="13"/>
  <c r="E1518" i="13"/>
  <c r="E1494" i="13"/>
  <c r="E1491" i="13"/>
  <c r="E1490" i="13"/>
  <c r="E1429" i="13"/>
  <c r="E1383" i="13"/>
  <c r="E1382" i="13"/>
  <c r="E1377" i="13"/>
  <c r="E1368" i="13"/>
  <c r="E1363" i="13"/>
  <c r="E1304" i="13"/>
  <c r="E1301" i="13"/>
  <c r="E1300" i="13"/>
  <c r="E1205" i="13"/>
  <c r="E1159" i="13"/>
  <c r="E1158" i="13"/>
  <c r="E1153" i="13"/>
  <c r="E1143" i="13"/>
  <c r="E1138" i="13"/>
  <c r="E1080" i="13"/>
  <c r="E1077" i="13"/>
  <c r="E1076" i="13"/>
  <c r="E982" i="13"/>
  <c r="C937" i="13"/>
  <c r="E936" i="13"/>
  <c r="E935" i="13"/>
  <c r="E930" i="13"/>
  <c r="E915" i="13"/>
  <c r="B869" i="13"/>
  <c r="B868" i="13"/>
  <c r="B867" i="13"/>
  <c r="B866" i="13"/>
  <c r="B865" i="13"/>
  <c r="E857" i="13"/>
  <c r="E854" i="13"/>
  <c r="E853" i="13"/>
  <c r="C822" i="13"/>
  <c r="C821" i="13"/>
  <c r="C820" i="13"/>
  <c r="C819" i="13"/>
  <c r="C818" i="13"/>
  <c r="C817" i="13"/>
  <c r="C816" i="13"/>
  <c r="C815" i="13"/>
  <c r="C814" i="13"/>
  <c r="C813" i="13"/>
  <c r="C812" i="13"/>
  <c r="C808" i="13"/>
  <c r="C807" i="13"/>
  <c r="C806" i="13"/>
  <c r="C805" i="13"/>
  <c r="C804" i="13"/>
  <c r="C803" i="13"/>
  <c r="C802" i="13"/>
  <c r="C801" i="13"/>
  <c r="C800" i="13"/>
  <c r="C799" i="13"/>
  <c r="C798" i="13"/>
  <c r="E759" i="13"/>
  <c r="C714" i="13"/>
  <c r="E713" i="13"/>
  <c r="E712" i="13"/>
  <c r="E707" i="13"/>
  <c r="E697" i="13"/>
  <c r="B641" i="13"/>
  <c r="B640" i="13"/>
  <c r="B639" i="13"/>
  <c r="B638" i="13"/>
  <c r="E631" i="13"/>
  <c r="E628" i="13"/>
  <c r="E627" i="13"/>
  <c r="B614" i="13"/>
  <c r="C613" i="13"/>
  <c r="C612" i="13"/>
  <c r="C611" i="13"/>
  <c r="C595" i="13"/>
  <c r="C594" i="13"/>
  <c r="C593" i="13"/>
  <c r="C1473" i="13" s="1"/>
  <c r="C592" i="13"/>
  <c r="C591" i="13"/>
  <c r="C590" i="13"/>
  <c r="C589" i="13"/>
  <c r="C588" i="13"/>
  <c r="C587" i="13"/>
  <c r="C586" i="13"/>
  <c r="C585" i="13"/>
  <c r="C581" i="13"/>
  <c r="C580" i="13"/>
  <c r="C578" i="13"/>
  <c r="C576" i="13"/>
  <c r="C575" i="13"/>
  <c r="C574" i="13"/>
  <c r="C573" i="13"/>
  <c r="C572" i="13"/>
  <c r="E529" i="13"/>
  <c r="E483" i="13"/>
  <c r="E482" i="13"/>
  <c r="E477" i="13"/>
  <c r="E467" i="13"/>
  <c r="E462" i="13"/>
  <c r="E400" i="13"/>
  <c r="E299" i="13"/>
  <c r="E263" i="13"/>
  <c r="E262" i="13"/>
  <c r="E235" i="13"/>
  <c r="E234" i="13"/>
  <c r="E212" i="13"/>
  <c r="E210" i="13"/>
  <c r="E206" i="13"/>
  <c r="E196" i="13"/>
  <c r="E166" i="13"/>
  <c r="E161" i="13"/>
  <c r="E121" i="13"/>
  <c r="E104" i="13"/>
  <c r="E103" i="13"/>
  <c r="E102" i="13"/>
  <c r="E100" i="13"/>
  <c r="E99" i="13"/>
  <c r="E98" i="13"/>
  <c r="E66" i="13"/>
  <c r="E62" i="13"/>
</calcChain>
</file>

<file path=xl/sharedStrings.xml><?xml version="1.0" encoding="utf-8"?>
<sst xmlns="http://schemas.openxmlformats.org/spreadsheetml/2006/main" count="14548" uniqueCount="1338">
  <si>
    <t>No</t>
  </si>
  <si>
    <t>Unit</t>
  </si>
  <si>
    <t>A</t>
  </si>
  <si>
    <t>230 kV switchgear, equipment connection and steel structures</t>
  </si>
  <si>
    <t>Set</t>
  </si>
  <si>
    <t>Lot</t>
  </si>
  <si>
    <t>33 kV Switchgear, equipment connection and steel structures</t>
  </si>
  <si>
    <t>One (1) set of complete equipment for switchgear 33 kV shall be designed, supplied, delivered, installed, tested and commissioned, under this contract, comprise the following:</t>
  </si>
  <si>
    <t>Transformers</t>
  </si>
  <si>
    <t>Code</t>
  </si>
  <si>
    <t>Unit Price</t>
  </si>
  <si>
    <t>Total price</t>
  </si>
  <si>
    <t>Quantity</t>
  </si>
  <si>
    <t>Foreign Currency (in……….)</t>
  </si>
  <si>
    <t>CIP</t>
  </si>
  <si>
    <t>(1)</t>
  </si>
  <si>
    <t>(2)</t>
  </si>
  <si>
    <t>(3) = (1) x (2)</t>
  </si>
  <si>
    <t>Local Currency (in BDT)</t>
  </si>
  <si>
    <t>Total Price</t>
  </si>
  <si>
    <t>EXW</t>
  </si>
  <si>
    <t>(3)=(1)x(2)</t>
  </si>
  <si>
    <t>(4)</t>
  </si>
  <si>
    <t>(5)=(1)x(4)</t>
  </si>
  <si>
    <t>foreign portion</t>
  </si>
  <si>
    <t>local portion</t>
  </si>
  <si>
    <t>(5)=(1) x (4)</t>
  </si>
  <si>
    <t>Subtotal - to Schedule 5 - Grand Total</t>
  </si>
  <si>
    <t>Schedule 4: Installation and Other Services</t>
  </si>
  <si>
    <t>Description</t>
  </si>
  <si>
    <t>Design and engineering services, local and foreign part</t>
  </si>
  <si>
    <t>Lump sum</t>
  </si>
  <si>
    <t>(in……….)</t>
  </si>
  <si>
    <t>(in BDT)</t>
  </si>
  <si>
    <t>Foreign Currency</t>
  </si>
  <si>
    <t>Local Currency</t>
  </si>
  <si>
    <t>Plant &amp; Equipment (including Mandatory Spare Parts) Supplied from Abroad</t>
  </si>
  <si>
    <t>Plant &amp; Equipment (including Mandatory Spare Parts) Supplied from within the Employer’s Country</t>
  </si>
  <si>
    <t>Design Services</t>
  </si>
  <si>
    <t>Installation and Other Services</t>
  </si>
  <si>
    <t>Grand Total</t>
  </si>
  <si>
    <t>Item</t>
  </si>
  <si>
    <t>Country</t>
  </si>
  <si>
    <t>Country of Origin</t>
  </si>
  <si>
    <t>NA</t>
  </si>
  <si>
    <t>Cable</t>
  </si>
  <si>
    <t>m</t>
  </si>
  <si>
    <t>GRAND GRAND Total</t>
  </si>
  <si>
    <t>set</t>
  </si>
  <si>
    <t>245kV, 4000A, 50kA/3s, three phase Enclosure double busbar</t>
  </si>
  <si>
    <t>245kV, 50kA/3s, three phase, three position earth switch complete with motor operating mechanism at both sides of CB</t>
  </si>
  <si>
    <t>245kV Gas Insulated Line (GIL) with GIS-to-AIR Bushing, terminating chambers complete with support structure, etc. for incoming line feeder.</t>
  </si>
  <si>
    <t>Local Control Panel</t>
  </si>
  <si>
    <t>Complete set of miscellaneous items required for safe and efficient operation of the switchgear, terminal arrangements for GIL, busbar end covers or link to adjacent switchgear panel, cables, metal support structure, grounding, etc. as appropriate</t>
  </si>
  <si>
    <t>245kV GIS Line Feeder Bays, each comprising:</t>
  </si>
  <si>
    <t xml:space="preserve"> 245kV GIS Auto Transformer Feeder Bays, each comprising:</t>
  </si>
  <si>
    <t>Complete set of miscellaneous items required for safe and efficient operation of the switchgear, terminal arrangements for single-core cables, busbar end covers or link to adjacent switchgear panel, cables, metal support structure, grounding, etc.  as appropriate</t>
  </si>
  <si>
    <t>1A2</t>
  </si>
  <si>
    <t>1A1</t>
  </si>
  <si>
    <t>Stes</t>
  </si>
  <si>
    <t>Sets</t>
  </si>
  <si>
    <t>sets</t>
  </si>
  <si>
    <t>No.</t>
  </si>
  <si>
    <t>i.</t>
  </si>
  <si>
    <t>ii.</t>
  </si>
  <si>
    <t>iii.</t>
  </si>
  <si>
    <t>iv.</t>
  </si>
  <si>
    <t>v.</t>
  </si>
  <si>
    <t>vi</t>
  </si>
  <si>
    <t>vii.</t>
  </si>
  <si>
    <t>viii.</t>
  </si>
  <si>
    <t>ix</t>
  </si>
  <si>
    <t>x.</t>
  </si>
  <si>
    <t>245kV, 50kA/3s, three phase, three position earth switch complete with motor operating mechanism, on either side of circuit breaker.</t>
  </si>
  <si>
    <t>vi.</t>
  </si>
  <si>
    <t>Complete set of miscellaneous items required for safe and efficient operation of the switchgear, busbar end covers or link to adjacent switchgear panel, cables, metal support structure, grounding, etc.   as appropriate</t>
  </si>
  <si>
    <t>245kV Bus Coupler Bays , each comprising:</t>
  </si>
  <si>
    <t>1A3</t>
  </si>
  <si>
    <t>245kV GIS Double Busbar with VT/ES, each comprising:</t>
  </si>
  <si>
    <t>245kV, 4000A, 50kV/3s, three phase double busbars</t>
  </si>
  <si>
    <t>245kV, 50kA/3s, three phase, three position earth switches complete with motor operating Mechanism</t>
  </si>
  <si>
    <t>1A4</t>
  </si>
  <si>
    <t>1A5</t>
  </si>
  <si>
    <t>Rigid tubular bus and/or stranded conductors including accessories for each connection as required for completing 230kV GIS Switchyard</t>
  </si>
  <si>
    <t>1A6</t>
  </si>
  <si>
    <t>1A7</t>
  </si>
  <si>
    <t>1A8</t>
  </si>
  <si>
    <t>Insulator and fittings including all necessary clamps and connectors as required for completing 230kV GIS Switchyard</t>
  </si>
  <si>
    <t>Beam</t>
  </si>
  <si>
    <t>145 kV Indoor Type Gas Insulated Switchgear (GIS), equipment connection and steel structures</t>
  </si>
  <si>
    <t>145kV single phase voltage transformer with windings as follows:</t>
  </si>
  <si>
    <t>145kV Gas Insulated Line (GIL) with GIS-to-AIR Bushing, terminating chambers complete with support structure, etc. for incoming line feeder.</t>
  </si>
  <si>
    <t xml:space="preserve">145kV single phase voltage transformer 2 core,  Class 0.2,5VA for Metering and Class 3P,10VA for Protection, 145,000/√3:110/√3:110/√3 V, </t>
  </si>
  <si>
    <t>1B1</t>
  </si>
  <si>
    <t>1B2</t>
  </si>
  <si>
    <t>lot</t>
  </si>
  <si>
    <t xml:space="preserve"> No.</t>
  </si>
  <si>
    <t xml:space="preserve"> Lot</t>
  </si>
  <si>
    <t>1B4</t>
  </si>
  <si>
    <t>1B3</t>
  </si>
  <si>
    <t>145kV, 40kA/3s, three phase, three position earth switches complete with motor operating Mechanism</t>
  </si>
  <si>
    <t>1B5</t>
  </si>
  <si>
    <t>1B6</t>
  </si>
  <si>
    <t>1B7</t>
  </si>
  <si>
    <t>1B8</t>
  </si>
  <si>
    <t xml:space="preserve"> insulator and fittings including all necessary clamps and connectors as required for completing 145kV GIS Switchyard</t>
  </si>
  <si>
    <t xml:space="preserve"> steel gantry, having double tier for each double circuit of 145kV Transmission Line including all necessary accessories required for completing 145kV GIS Switchyard</t>
  </si>
  <si>
    <t>1C1</t>
  </si>
  <si>
    <t>1C2</t>
  </si>
  <si>
    <t>1C4</t>
  </si>
  <si>
    <t>XLPE Cable</t>
  </si>
  <si>
    <t>1D</t>
  </si>
  <si>
    <t>1D1</t>
  </si>
  <si>
    <t>1D2</t>
  </si>
  <si>
    <t xml:space="preserve">Deleted </t>
  </si>
  <si>
    <t xml:space="preserve">On-line Dissolved Gas monitoring system for 230/138/33kV auto transformers </t>
  </si>
  <si>
    <t>1D3</t>
  </si>
  <si>
    <t>1D4</t>
  </si>
  <si>
    <t xml:space="preserve">Transformer Protector system for three phase outdoor type auto transformer as </t>
  </si>
  <si>
    <t>1D5</t>
  </si>
  <si>
    <t>i</t>
  </si>
  <si>
    <t>_Insulator</t>
  </si>
  <si>
    <t>ii</t>
  </si>
  <si>
    <t>Fittings &amp; Clamps_Connector</t>
  </si>
  <si>
    <t>Nut-bolt</t>
  </si>
  <si>
    <t>_Cable trench including fitting, fixing accessories</t>
  </si>
  <si>
    <t>Steel gantry, having double tier for each double circuit of 230kV Transmission Line &amp; Equipment support Structure  including all necessary accessories required for completing 230kV GIS Switchyard</t>
  </si>
  <si>
    <t>a)</t>
  </si>
  <si>
    <t xml:space="preserve">_Gantry Column </t>
  </si>
  <si>
    <t xml:space="preserve">Steel Structure </t>
  </si>
  <si>
    <t>b)</t>
  </si>
  <si>
    <t>Equipment Structure</t>
  </si>
  <si>
    <t>LA</t>
  </si>
  <si>
    <t>CVT</t>
  </si>
  <si>
    <t xml:space="preserve">Tubular Conductor </t>
  </si>
  <si>
    <t xml:space="preserve">Flexible Conductor </t>
  </si>
  <si>
    <t>1B</t>
  </si>
  <si>
    <t>Rigid tubular bus and/or stranded conductors including accessories for each connection as required for completing 145kV GIS Switchyard</t>
  </si>
  <si>
    <t>Nut &amp; Bolts</t>
  </si>
  <si>
    <t>Control, Protection, SAS and Metering</t>
  </si>
  <si>
    <t xml:space="preserve">Busbar Protection </t>
  </si>
  <si>
    <t xml:space="preserve">Set </t>
  </si>
  <si>
    <t xml:space="preserve">Tarif metering </t>
  </si>
  <si>
    <t>145kV Circuits</t>
  </si>
  <si>
    <t xml:space="preserve">Control, Protection,monitoring &amp; SAS for overhead line circuits </t>
  </si>
  <si>
    <t>Control, Protection,monitoring &amp; SAS for Auto transformer circuits</t>
  </si>
  <si>
    <t xml:space="preserve">Tariff metering </t>
  </si>
  <si>
    <t>36kV Circuit</t>
  </si>
  <si>
    <t xml:space="preserve">Control, Monitoring, Protection &amp; SAS for 33kV station power system </t>
  </si>
  <si>
    <t>1E</t>
  </si>
  <si>
    <t>1E1</t>
  </si>
  <si>
    <t>1E2</t>
  </si>
  <si>
    <t>1E3</t>
  </si>
  <si>
    <t>1E4</t>
  </si>
  <si>
    <t>1E5</t>
  </si>
  <si>
    <t>1E6</t>
  </si>
  <si>
    <t>1E7</t>
  </si>
  <si>
    <t>1E8</t>
  </si>
  <si>
    <t xml:space="preserve">Digital Fault &amp; Disturbance Recorder </t>
  </si>
  <si>
    <t>1F</t>
  </si>
  <si>
    <t>DFDR processor</t>
  </si>
  <si>
    <t>1E9</t>
  </si>
  <si>
    <t>1E10</t>
  </si>
  <si>
    <t>Substation Automation system</t>
  </si>
  <si>
    <t>BCU</t>
  </si>
  <si>
    <t>Gateway</t>
  </si>
  <si>
    <t xml:space="preserve">Ethernet Switch </t>
  </si>
  <si>
    <t>GPS system</t>
  </si>
  <si>
    <t>Modem</t>
  </si>
  <si>
    <t>Ehternet/LAN Cable</t>
  </si>
  <si>
    <t>Copper Cable</t>
  </si>
  <si>
    <t xml:space="preserve">PC small Monitor &amp; Keyboard </t>
  </si>
  <si>
    <t>Laptop: core i7, 500GB HDD, 8GB RAM, 17'' display</t>
  </si>
  <si>
    <t>Other Accessories</t>
  </si>
  <si>
    <t>for 145kV Circuits</t>
  </si>
  <si>
    <t>ix.</t>
  </si>
  <si>
    <t>xi.</t>
  </si>
  <si>
    <t>c)</t>
  </si>
  <si>
    <t>Fiber Optic Cable</t>
  </si>
  <si>
    <t>xii.</t>
  </si>
  <si>
    <t>d)</t>
  </si>
  <si>
    <t>Protection main relay</t>
  </si>
  <si>
    <t>Protection Auxiliary relay</t>
  </si>
  <si>
    <t>Protecttion Panel including wiring, lighting,heater &amp; other accessories</t>
  </si>
  <si>
    <t>Control Mimic panel with all accessories  including monitoring</t>
  </si>
  <si>
    <t>Control, Protection,monitoring &amp; SAS Function for overhead line circuits</t>
  </si>
  <si>
    <t>Control, monitoring, Protection, monitoring &amp; SAS Function for Auto transformer circuits</t>
  </si>
  <si>
    <t xml:space="preserve">Control, Protection,monitoring &amp; SAS Function for Bus Coupler circuits </t>
  </si>
  <si>
    <t xml:space="preserve">Meters </t>
  </si>
  <si>
    <t>Panel including wiring, lighting,heater &amp; other accessories</t>
  </si>
  <si>
    <t>1E11</t>
  </si>
  <si>
    <t>1E12</t>
  </si>
  <si>
    <t>for 245kV Circuits</t>
  </si>
  <si>
    <t>245kV Circuits</t>
  </si>
  <si>
    <t xml:space="preserve">GIL &amp; Power Cable </t>
  </si>
  <si>
    <t>SAS Software</t>
  </si>
  <si>
    <t>xiii.</t>
  </si>
  <si>
    <t>Multicore Cables for control, protection, metering &amp; power circuits</t>
  </si>
  <si>
    <t>_LV Control Cable</t>
  </si>
  <si>
    <t>_LV Power Cable</t>
  </si>
  <si>
    <t>Multicore Cables</t>
  </si>
  <si>
    <t>1G</t>
  </si>
  <si>
    <t>1H</t>
  </si>
  <si>
    <t>_Earthing system for complete substation</t>
  </si>
  <si>
    <t>_Lighting Protection System for complete substation</t>
  </si>
  <si>
    <t>Portable(maintenance) earthing equipment device</t>
  </si>
  <si>
    <t>Batteries, chargers &amp; DC distribution</t>
  </si>
  <si>
    <t>_110V DC Distribution panel, MCC type</t>
  </si>
  <si>
    <t>48V Ni-cad Batteries with chargers &amp; distribution board</t>
  </si>
  <si>
    <t>_48V DC Disatribution Panel</t>
  </si>
  <si>
    <t>LVAC Distribution</t>
  </si>
  <si>
    <t>_AC 415V or 240V distribution panels (MCC type)</t>
  </si>
  <si>
    <t>_Tariff metering at LV side(Main &amp; Check)</t>
  </si>
  <si>
    <t>Refer to Schedule B4</t>
  </si>
  <si>
    <t>lot</t>
    <phoneticPr fontId="5" type="noConversion"/>
  </si>
  <si>
    <t>Portable(maintenance) earthing equipment device</t>
    <phoneticPr fontId="5" type="noConversion"/>
  </si>
  <si>
    <t>set</t>
    <phoneticPr fontId="5" type="noConversion"/>
  </si>
  <si>
    <t>Civil Works, Building and Foundation</t>
    <phoneticPr fontId="5" type="noConversion"/>
  </si>
  <si>
    <t>1I</t>
  </si>
  <si>
    <t>1J</t>
  </si>
  <si>
    <t>110V Ni-cad Batteries with chargers &amp; distribution board (including 2 sets 4kVA UPS, 30 mins)</t>
  </si>
  <si>
    <t>1J1</t>
  </si>
  <si>
    <t>_110V Battery Banks, 500Ah</t>
  </si>
  <si>
    <t>_48V battery Banks,150Ah</t>
  </si>
  <si>
    <t>_Charger 70A</t>
  </si>
  <si>
    <t>1J2</t>
  </si>
  <si>
    <t>1K</t>
  </si>
  <si>
    <t>Lighting, small power, air conditioning and Ventilation</t>
  </si>
  <si>
    <t>Fibre Optic Multiplexer Equipment and PLC Equipment for Communication and Protection</t>
  </si>
  <si>
    <t>Indoor Fibre Optic Multipexer Equipment</t>
  </si>
  <si>
    <t>under ground optical fiber cable, armoured, 48/24 core  including Outdoor termination box,indoor MDF &amp; pigtail cables</t>
  </si>
  <si>
    <t>SCADA system  for Telecontrol and Telemetering</t>
  </si>
  <si>
    <t>1L</t>
  </si>
  <si>
    <t>1M</t>
  </si>
  <si>
    <t>1N</t>
  </si>
  <si>
    <t>1O</t>
  </si>
  <si>
    <t>Indoor Lighting (LED type), small power, air conditioning and Ventilation and emergency DC lighting for control building and local control houses</t>
  </si>
  <si>
    <t>1M1</t>
  </si>
  <si>
    <t>1M2</t>
  </si>
  <si>
    <t>1N1</t>
  </si>
  <si>
    <t>1N2</t>
  </si>
  <si>
    <t>1N3</t>
  </si>
  <si>
    <t>PDH / SDH and 48/24 Core ODF with necessary connection work and testing shall be installed.</t>
  </si>
  <si>
    <t>1K1</t>
  </si>
  <si>
    <t>1K2</t>
  </si>
  <si>
    <t>Item No.</t>
  </si>
  <si>
    <t xml:space="preserve"> Description of Equipment Requirement</t>
  </si>
  <si>
    <t>For Laksham SS</t>
  </si>
  <si>
    <t>For Muradnagr SS</t>
  </si>
  <si>
    <t>For Chandina SS</t>
  </si>
  <si>
    <t>e)</t>
  </si>
  <si>
    <t>For Kosba SS</t>
  </si>
  <si>
    <t>For Laxmipur SS</t>
  </si>
  <si>
    <t xml:space="preserve">145kV GIS Line Feeder Bays </t>
  </si>
  <si>
    <t>145kV GIS Transformer Feeder Bays:</t>
  </si>
  <si>
    <t>Each transformer bay shall comprise of the following equipment:</t>
  </si>
  <si>
    <t>Each Line bay shall comprise of  the following equipment:</t>
  </si>
  <si>
    <t>145kV Bus Coupler Bays :</t>
  </si>
  <si>
    <t>Each Bus Coupler Bay shall comprise of the following equipment:</t>
  </si>
  <si>
    <t>145kV GIS Double Busbar with VT/ES :</t>
  </si>
  <si>
    <t>Each GIS Double Busbar with VT/ES  Bay shall comprise of the following equipment:</t>
  </si>
  <si>
    <t xml:space="preserve">Rigid tubular bus and/or stranded conductors including accessories for each connection as required for completing 145kV GIS Switchyard for all five (05) substations </t>
  </si>
  <si>
    <t xml:space="preserve"> insulator and fittings including all necessary clamps and connectors as required for completing 145kV GIS Switchyard for all five (05) substations </t>
  </si>
  <si>
    <t xml:space="preserve"> Steel gantry, having double tier for each double circuit of 145kV Transmission Line including all necessary accessories required for completing 145kV GIS Switchyard</t>
  </si>
  <si>
    <t>Three phase outdoor type two-winding power transformer, 132/36kV, 80/120MVA (ONAN/ONAF)</t>
  </si>
  <si>
    <t>2E2</t>
  </si>
  <si>
    <t>Control  panel with Mimic &amp; all accessories  including monitoring</t>
  </si>
  <si>
    <t xml:space="preserve">Control, Protection,monitoring &amp; SAS function for overhead line circuits </t>
  </si>
  <si>
    <t>Control, Protection,monitoring &amp; SAS function for Auto transformer circuits</t>
  </si>
  <si>
    <t xml:space="preserve">Control, Protection,monitoring &amp; SAS function for Bus Coupler circuits </t>
  </si>
  <si>
    <t>_48V battery Banks,125Ah</t>
  </si>
  <si>
    <t>_Charger, 50A</t>
  </si>
  <si>
    <t>Lighting (LED type) for ouside building area for security, roadway, switchyard and emergency DC lighting</t>
  </si>
  <si>
    <t>2A.A</t>
  </si>
  <si>
    <t>2A.B</t>
  </si>
  <si>
    <t>2A.B1</t>
  </si>
  <si>
    <t>2A.B2</t>
  </si>
  <si>
    <t>2A.B3</t>
  </si>
  <si>
    <t>2A.B4</t>
  </si>
  <si>
    <t>2A.B5</t>
  </si>
  <si>
    <t>2A.B6</t>
  </si>
  <si>
    <t>2A.B7</t>
  </si>
  <si>
    <t>2A.B8</t>
  </si>
  <si>
    <t>2A.C  33 kV Switchgear, equipment connection and steel structures</t>
  </si>
  <si>
    <t>2A.C1</t>
  </si>
  <si>
    <t>2A.C2</t>
  </si>
  <si>
    <t>2A.C4</t>
  </si>
  <si>
    <t>2A.C5</t>
  </si>
  <si>
    <t>2A.D</t>
  </si>
  <si>
    <t>2A.D1</t>
  </si>
  <si>
    <t>2A.D2</t>
  </si>
  <si>
    <t>2A.D3</t>
  </si>
  <si>
    <t>2A.D4</t>
  </si>
  <si>
    <t>2A.D5</t>
  </si>
  <si>
    <t>2A.E</t>
  </si>
  <si>
    <t>2A.E1</t>
  </si>
  <si>
    <t>2A.E3</t>
  </si>
  <si>
    <t>2A.E4</t>
  </si>
  <si>
    <t>2A.E5</t>
  </si>
  <si>
    <t>2A.E6</t>
  </si>
  <si>
    <t>2A.E7</t>
  </si>
  <si>
    <t>2A.F</t>
  </si>
  <si>
    <t>2A.G</t>
  </si>
  <si>
    <t>2A.H</t>
  </si>
  <si>
    <t>2A.I</t>
  </si>
  <si>
    <t>2A.I2</t>
  </si>
  <si>
    <t>2A.J</t>
  </si>
  <si>
    <t>2A.J1</t>
  </si>
  <si>
    <t>2A.K</t>
  </si>
  <si>
    <t>2A.K1</t>
  </si>
  <si>
    <t>2A.K2</t>
  </si>
  <si>
    <t>2A.L</t>
  </si>
  <si>
    <t>2A.M</t>
  </si>
  <si>
    <t>2A.M1</t>
  </si>
  <si>
    <t>2A.M2</t>
  </si>
  <si>
    <t>2A.N</t>
  </si>
  <si>
    <t>2A.N1</t>
  </si>
  <si>
    <t>2A.N2</t>
  </si>
  <si>
    <t>2A.N3</t>
  </si>
  <si>
    <t>Under ground optical fiber cable, armoured, 48/24 core  including Outdoor termination box,indoor MDF &amp; pigtail cables</t>
  </si>
  <si>
    <t>2A.O</t>
  </si>
  <si>
    <t>2B.A</t>
  </si>
  <si>
    <t>2B.B</t>
  </si>
  <si>
    <t>2B.B1</t>
  </si>
  <si>
    <t>2B.B2</t>
  </si>
  <si>
    <t>2B.B7</t>
  </si>
  <si>
    <t>2B.B6</t>
  </si>
  <si>
    <t>2B.B8</t>
  </si>
  <si>
    <t>2B.C  33 kV Switchgear, equipment connection and steel structures</t>
  </si>
  <si>
    <t>2B.E3</t>
  </si>
  <si>
    <t>2B.E4</t>
  </si>
  <si>
    <t>2B.E5</t>
  </si>
  <si>
    <t>2B.E7</t>
  </si>
  <si>
    <t>2B.F</t>
  </si>
  <si>
    <t>2B.K</t>
  </si>
  <si>
    <t>2B.O</t>
  </si>
  <si>
    <t>2B.N2</t>
  </si>
  <si>
    <t>2B.N3</t>
  </si>
  <si>
    <t>2B.N1</t>
  </si>
  <si>
    <t>2B.N</t>
  </si>
  <si>
    <t>2B.M2</t>
  </si>
  <si>
    <t>2B.M1</t>
  </si>
  <si>
    <t>2B.M</t>
  </si>
  <si>
    <t>2B.L</t>
  </si>
  <si>
    <t>2B.K1</t>
  </si>
  <si>
    <t>2B.K2</t>
  </si>
  <si>
    <t>New 132/33 kV Substation at Chandina</t>
  </si>
  <si>
    <t>2C.A</t>
  </si>
  <si>
    <t>2C.B</t>
  </si>
  <si>
    <t>2C.B1</t>
  </si>
  <si>
    <t>2C.B2</t>
  </si>
  <si>
    <t>2C.B5</t>
  </si>
  <si>
    <t>2C.B4</t>
  </si>
  <si>
    <t>2C.B6</t>
  </si>
  <si>
    <t>2C.B7</t>
  </si>
  <si>
    <t>2C.C2</t>
  </si>
  <si>
    <t>2C.C4</t>
  </si>
  <si>
    <t>2C.E</t>
  </si>
  <si>
    <t>2C.D5</t>
  </si>
  <si>
    <t>2C.E3</t>
  </si>
  <si>
    <t>2C.E4</t>
  </si>
  <si>
    <t>2C.E5</t>
  </si>
  <si>
    <t>2C.G</t>
  </si>
  <si>
    <t>2C.F</t>
  </si>
  <si>
    <t>2C.I</t>
  </si>
  <si>
    <t>2C.N</t>
  </si>
  <si>
    <t>2C.K</t>
  </si>
  <si>
    <t>2C.K1</t>
  </si>
  <si>
    <t>2C.K2</t>
  </si>
  <si>
    <t>2C.L</t>
  </si>
  <si>
    <t>2C.M</t>
  </si>
  <si>
    <t>2C.M1</t>
  </si>
  <si>
    <t>2C.M2</t>
  </si>
  <si>
    <t>2C.N1</t>
  </si>
  <si>
    <t>2C.N2</t>
  </si>
  <si>
    <t>2C.N3</t>
  </si>
  <si>
    <t>2C.O</t>
  </si>
  <si>
    <t xml:space="preserve">New 132/33 kV Substation at Laxmipur </t>
  </si>
  <si>
    <t>2D.A</t>
  </si>
  <si>
    <t>2D.B</t>
  </si>
  <si>
    <t>2D.B1</t>
  </si>
  <si>
    <t>2D.B2</t>
  </si>
  <si>
    <t>2D.B3</t>
  </si>
  <si>
    <t>2D.B4</t>
  </si>
  <si>
    <t>2D.C4</t>
  </si>
  <si>
    <t>2D.E1</t>
  </si>
  <si>
    <t>2D.E3</t>
  </si>
  <si>
    <t>2D.E5</t>
  </si>
  <si>
    <t>2D.E6</t>
  </si>
  <si>
    <t>2D.E7</t>
  </si>
  <si>
    <t>2D.H</t>
  </si>
  <si>
    <t>2D.I</t>
  </si>
  <si>
    <t>2D.F</t>
  </si>
  <si>
    <t>2D.N</t>
  </si>
  <si>
    <t>2D.J1</t>
  </si>
  <si>
    <t>2D.J2</t>
  </si>
  <si>
    <t>2D.M</t>
  </si>
  <si>
    <t>2D.O</t>
  </si>
  <si>
    <t>2D.N1</t>
  </si>
  <si>
    <t>2D.N2</t>
  </si>
  <si>
    <t>2D.N3</t>
  </si>
  <si>
    <t>New 132/33 kV Substation at Kosba</t>
  </si>
  <si>
    <t>2E.A</t>
  </si>
  <si>
    <t>2E.B</t>
  </si>
  <si>
    <t>2E.B1</t>
  </si>
  <si>
    <t>2E.B2</t>
  </si>
  <si>
    <t>2E.B3</t>
  </si>
  <si>
    <t>2E.B4</t>
  </si>
  <si>
    <t>2E.B5</t>
  </si>
  <si>
    <t>2E.B6</t>
  </si>
  <si>
    <t>2E.B8</t>
  </si>
  <si>
    <t>2E.C  33 kV Switchgear, equipment connection and steel structures</t>
  </si>
  <si>
    <t>2E.D</t>
  </si>
  <si>
    <t>2E.D1</t>
  </si>
  <si>
    <t>2E.D2</t>
  </si>
  <si>
    <t>2E.D3</t>
  </si>
  <si>
    <t>2E.D4</t>
  </si>
  <si>
    <t>2E.D5</t>
  </si>
  <si>
    <t>2E.E</t>
  </si>
  <si>
    <t>2E.E1</t>
  </si>
  <si>
    <t>2E.E3</t>
  </si>
  <si>
    <t>2E.E4</t>
  </si>
  <si>
    <t>2E.E5</t>
  </si>
  <si>
    <t>2E.E6</t>
  </si>
  <si>
    <t>2E.E7</t>
  </si>
  <si>
    <t>2E.F</t>
  </si>
  <si>
    <t>2E.G</t>
  </si>
  <si>
    <t>2E.H</t>
  </si>
  <si>
    <t>2E.I</t>
  </si>
  <si>
    <t>2E.N</t>
  </si>
  <si>
    <t>2E.J</t>
  </si>
  <si>
    <t>2E.J1</t>
  </si>
  <si>
    <t>2E.J2</t>
  </si>
  <si>
    <t>2E.K</t>
  </si>
  <si>
    <t>2E.K1</t>
  </si>
  <si>
    <t>2E.K2</t>
  </si>
  <si>
    <t>2E.L</t>
  </si>
  <si>
    <t>2E.M</t>
  </si>
  <si>
    <t>2E.M1</t>
  </si>
  <si>
    <t>2E.M2</t>
  </si>
  <si>
    <t>2E.N1</t>
  </si>
  <si>
    <t>2E.N2</t>
  </si>
  <si>
    <t>2E.N3</t>
  </si>
  <si>
    <t>2E.O</t>
  </si>
  <si>
    <t>2E.B7</t>
  </si>
  <si>
    <t>2D.K</t>
  </si>
  <si>
    <t>2D.K1</t>
  </si>
  <si>
    <t>2D.K2</t>
  </si>
  <si>
    <t>2D.L</t>
  </si>
  <si>
    <t>2D.M1</t>
  </si>
  <si>
    <t>2D.M2</t>
  </si>
  <si>
    <t>2D.J</t>
  </si>
  <si>
    <t>2D.G</t>
  </si>
  <si>
    <t>2D.E4</t>
  </si>
  <si>
    <t>2D.2E2</t>
  </si>
  <si>
    <t>2D.E</t>
  </si>
  <si>
    <t>2D.D5</t>
  </si>
  <si>
    <t>2D.D1</t>
  </si>
  <si>
    <t>2D.D2</t>
  </si>
  <si>
    <t>2D.D3</t>
  </si>
  <si>
    <t>2D.D4</t>
  </si>
  <si>
    <t>2D.D</t>
  </si>
  <si>
    <t>2D.C5</t>
  </si>
  <si>
    <t>2D.C  33 kV Switchgear, equipment connection and steel structures</t>
  </si>
  <si>
    <t>2D.C1</t>
  </si>
  <si>
    <t>2D.C2</t>
  </si>
  <si>
    <t>2D.B8</t>
  </si>
  <si>
    <t>2D.B7</t>
  </si>
  <si>
    <t>2D.B6</t>
  </si>
  <si>
    <t>2D.B5</t>
  </si>
  <si>
    <t>2C.J2</t>
  </si>
  <si>
    <t>2C.J</t>
  </si>
  <si>
    <t>2C.J1</t>
  </si>
  <si>
    <t>2C.H</t>
  </si>
  <si>
    <t>2C.E7</t>
  </si>
  <si>
    <t>2C.E6</t>
  </si>
  <si>
    <t>2C.E2</t>
  </si>
  <si>
    <t>2C.E1</t>
  </si>
  <si>
    <t>2C.D4</t>
  </si>
  <si>
    <t>2C.D3</t>
  </si>
  <si>
    <t>2C.D2</t>
  </si>
  <si>
    <t>2C.D</t>
  </si>
  <si>
    <t>2C.D1</t>
  </si>
  <si>
    <t>2C.C5</t>
  </si>
  <si>
    <t>2C.C  33 kV Switchgear, equipment connection and steel structures</t>
  </si>
  <si>
    <t>2C.B8</t>
  </si>
  <si>
    <t>2C.B3</t>
  </si>
  <si>
    <t>2B.J2</t>
  </si>
  <si>
    <t>2B.G</t>
  </si>
  <si>
    <t>2B.H</t>
  </si>
  <si>
    <t>2B.I</t>
  </si>
  <si>
    <t>2B.J</t>
  </si>
  <si>
    <t>2B.J1</t>
  </si>
  <si>
    <t>2B.E6</t>
  </si>
  <si>
    <t>2B.E2</t>
  </si>
  <si>
    <t>2B.E1</t>
  </si>
  <si>
    <t>2B.E</t>
  </si>
  <si>
    <t>2B.D5</t>
  </si>
  <si>
    <t>2B.D4</t>
  </si>
  <si>
    <t>2B.D</t>
  </si>
  <si>
    <t>2B.D1</t>
  </si>
  <si>
    <t>2B.D2</t>
  </si>
  <si>
    <t>2B.D3</t>
  </si>
  <si>
    <t>2B.C1</t>
  </si>
  <si>
    <t>2B.C2</t>
  </si>
  <si>
    <t>2B.C4</t>
  </si>
  <si>
    <t>2B.C5</t>
  </si>
  <si>
    <t>New132/33 kV Substation at Muradnagar</t>
  </si>
  <si>
    <t xml:space="preserve">Extension of 230kV bays at  230/132 kV GIS GAZARIA Substation </t>
  </si>
  <si>
    <t>4A</t>
  </si>
  <si>
    <t>4B</t>
  </si>
  <si>
    <t>4D</t>
  </si>
  <si>
    <t>4E</t>
  </si>
  <si>
    <t>4E1</t>
  </si>
  <si>
    <t>4E2</t>
  </si>
  <si>
    <t>4E3</t>
  </si>
  <si>
    <t xml:space="preserve">Extension of Busbar Protection </t>
  </si>
  <si>
    <t>4E4</t>
  </si>
  <si>
    <t>4E5</t>
  </si>
  <si>
    <t>4F</t>
  </si>
  <si>
    <t>4G</t>
  </si>
  <si>
    <t>4H</t>
  </si>
  <si>
    <t>4I</t>
  </si>
  <si>
    <t>_ Extension of 110V DC Distribution panel, MCC type</t>
  </si>
  <si>
    <t>_Extension of 48V DC Disatribution Panel</t>
  </si>
  <si>
    <t>4J</t>
  </si>
  <si>
    <t>4J2</t>
  </si>
  <si>
    <t>4K</t>
  </si>
  <si>
    <t>4K1</t>
  </si>
  <si>
    <t>4K2</t>
  </si>
  <si>
    <t>4L</t>
  </si>
  <si>
    <t>_Extension of AC 415V or 240V distribution panels (MCC type)</t>
  </si>
  <si>
    <t>Indoor Lighting (LED type), small power, air conditioning and Ventilation and emergency DC lighting required for bay extension work  for control building and local control houses</t>
  </si>
  <si>
    <t>Lighting (LED type) for ouside building required for bay extension work for security, roadway, switchyard and emergency DC lighting</t>
  </si>
  <si>
    <t>4M</t>
  </si>
  <si>
    <t>4M1</t>
  </si>
  <si>
    <t>4M2</t>
  </si>
  <si>
    <t>4N</t>
  </si>
  <si>
    <t>4N1</t>
  </si>
  <si>
    <t>4N2</t>
  </si>
  <si>
    <t>4O</t>
  </si>
  <si>
    <t>Extension of Indoor Fibre Optic Multipexer Equipment</t>
  </si>
  <si>
    <t>Under ground optical fiber cable, armoured, 48 core  including Outdoor termination box,indoor MDF &amp; pigtail cables</t>
  </si>
  <si>
    <t>Single phase surge arrester, 120kV rated,10kA</t>
  </si>
  <si>
    <t>_Flexible Conductor for Bus, jumper, equipment connections</t>
  </si>
  <si>
    <t xml:space="preserve">_Fittings </t>
  </si>
  <si>
    <t>3O</t>
  </si>
  <si>
    <t>3M</t>
  </si>
  <si>
    <t>3M1</t>
  </si>
  <si>
    <t>3M2</t>
  </si>
  <si>
    <t>3N</t>
  </si>
  <si>
    <t>3N1</t>
  </si>
  <si>
    <t>3N2</t>
  </si>
  <si>
    <t>3K</t>
  </si>
  <si>
    <t>3K1</t>
  </si>
  <si>
    <t>3K2</t>
  </si>
  <si>
    <t>3L</t>
  </si>
  <si>
    <t>3J</t>
  </si>
  <si>
    <t>3J1</t>
  </si>
  <si>
    <t>3J2</t>
  </si>
  <si>
    <t>3G</t>
  </si>
  <si>
    <t>3H</t>
  </si>
  <si>
    <t>3I</t>
  </si>
  <si>
    <t>3F</t>
  </si>
  <si>
    <t>3E</t>
  </si>
  <si>
    <t>3E1</t>
  </si>
  <si>
    <t>3E2</t>
  </si>
  <si>
    <t>3E3</t>
  </si>
  <si>
    <t>3E4</t>
  </si>
  <si>
    <t>3E5</t>
  </si>
  <si>
    <t>3B</t>
  </si>
  <si>
    <t>36 kV Switchgear, equipment connection and steel structures</t>
  </si>
  <si>
    <t xml:space="preserve">3C  </t>
  </si>
  <si>
    <t>3D</t>
  </si>
  <si>
    <t>3A2</t>
  </si>
  <si>
    <t>3A3</t>
  </si>
  <si>
    <t>3A4</t>
  </si>
  <si>
    <t>3A5</t>
  </si>
  <si>
    <t>3A6</t>
  </si>
  <si>
    <t>3A7</t>
  </si>
  <si>
    <t>3A8</t>
  </si>
  <si>
    <t>3A1</t>
  </si>
  <si>
    <t>3A</t>
  </si>
  <si>
    <t>4B1</t>
  </si>
  <si>
    <t>4B2</t>
  </si>
  <si>
    <t>4B3</t>
  </si>
  <si>
    <t>4B4</t>
  </si>
  <si>
    <t>4B5</t>
  </si>
  <si>
    <t>4B6</t>
  </si>
  <si>
    <t>4B7</t>
  </si>
  <si>
    <t>4B8</t>
  </si>
  <si>
    <t>4B9</t>
  </si>
  <si>
    <t>Disconnector switch without E/S, 1600A,40kA/1s for Line bay</t>
  </si>
  <si>
    <t xml:space="preserve">Extension of 132kV AIS bays at  230/132 kV Comilla (North)  AIS Substation </t>
  </si>
  <si>
    <t>Disconnector switch with E/S, 1600A,40kA/1s</t>
  </si>
  <si>
    <t>Flexible conductorsfor bus and jumper,  insulators, fittings including all necessary clamps and connectors for extension work</t>
  </si>
  <si>
    <t>_Gantry Column including nut &amp; bolts</t>
  </si>
  <si>
    <t xml:space="preserve">For Main Bus </t>
  </si>
  <si>
    <t>nos.</t>
  </si>
  <si>
    <t xml:space="preserve">For Jack-Bus </t>
  </si>
  <si>
    <t>_Gantry beam at Main Bus &amp; Jack-Bus height  including nut &amp; bolts</t>
  </si>
  <si>
    <t>_Equipment support structures  including nut &amp; bolts</t>
  </si>
  <si>
    <t>CB</t>
  </si>
  <si>
    <t>DS without ES</t>
  </si>
  <si>
    <t>DS with ES</t>
  </si>
  <si>
    <t>Bus ES</t>
  </si>
  <si>
    <t>Deleted</t>
  </si>
  <si>
    <t>CT</t>
  </si>
  <si>
    <t>CVT/IVT</t>
  </si>
  <si>
    <t>PI</t>
  </si>
  <si>
    <t>_Cable tray including fitting, fixing accessories</t>
  </si>
  <si>
    <t>i)</t>
  </si>
  <si>
    <t>ii)</t>
  </si>
  <si>
    <t>iii)</t>
  </si>
  <si>
    <t>iv)</t>
  </si>
  <si>
    <t>v)</t>
  </si>
  <si>
    <t>vi)</t>
  </si>
  <si>
    <t>vii)</t>
  </si>
  <si>
    <t>ix)</t>
  </si>
  <si>
    <t xml:space="preserve">Steel Structures for gantry and equipment supports required for this extension work </t>
  </si>
  <si>
    <t xml:space="preserve">4C  </t>
  </si>
  <si>
    <t>Earthing and Lightning Protection system</t>
  </si>
  <si>
    <t>_110V Battery Banks, 350Ah</t>
  </si>
  <si>
    <t>_Charger 120A</t>
  </si>
  <si>
    <t>Total Price (for Extension works at Comilla(N) SS) carried to Summary of Price Schedule</t>
  </si>
  <si>
    <t>Total Price (for Extension works at GAZARIA SS) carried to Summary of Price Schedule</t>
  </si>
  <si>
    <t>Total Price (for New Kosba 132/33kV SS) carried to Summary of Price Schedule</t>
  </si>
  <si>
    <t>Total Price ( for New Laxmipur 132/33kV SS) carried to Summary of Price Schedule</t>
  </si>
  <si>
    <t>Total Price ( for New Chandina 132/33kV SS) carried to Summary of Price Schedule</t>
  </si>
  <si>
    <t>Total Price ( for New Muradnagar 132/33kV SS) carried to Summary of Price Schedule</t>
  </si>
  <si>
    <t>Total Price ( for New Laksham 132/33kV SS) carried to Summary of Price Schedule</t>
  </si>
  <si>
    <t>New 132/33 kV Substation at Laksham</t>
  </si>
  <si>
    <t>Total Price( for New Kochua 230/132/33kV SS) carried to Summary of Price Schedule</t>
  </si>
  <si>
    <t>Schedule B3: Design Services</t>
  </si>
  <si>
    <r>
      <t xml:space="preserve">New 230/132/33 kV Substation at  </t>
    </r>
    <r>
      <rPr>
        <b/>
        <sz val="20"/>
        <color theme="3" tint="-0.249977111117893"/>
        <rFont val="Arial"/>
        <family val="2"/>
      </rPr>
      <t>KACHUA</t>
    </r>
  </si>
  <si>
    <r>
      <t xml:space="preserve">New 230/132/33 kV Substation at  </t>
    </r>
    <r>
      <rPr>
        <b/>
        <sz val="12"/>
        <color rgb="FF16365C"/>
        <rFont val="Arial"/>
        <family val="2"/>
      </rPr>
      <t>KACHUA</t>
    </r>
  </si>
  <si>
    <t>Subtotal - to Schedule B5 - Grand Total</t>
  </si>
  <si>
    <r>
      <t xml:space="preserve">New 132/33 kV Substation at  </t>
    </r>
    <r>
      <rPr>
        <b/>
        <sz val="20"/>
        <color theme="3" tint="-0.249977111117893"/>
        <rFont val="Arial"/>
        <family val="2"/>
      </rPr>
      <t>LAKSHAM</t>
    </r>
  </si>
  <si>
    <t>Description of Required Services</t>
  </si>
  <si>
    <r>
      <t xml:space="preserve">New 132/33 kV Substation at </t>
    </r>
    <r>
      <rPr>
        <b/>
        <sz val="12"/>
        <color theme="3" tint="-0.249977111117893"/>
        <rFont val="Arial"/>
        <family val="2"/>
      </rPr>
      <t xml:space="preserve"> LAKSHAM</t>
    </r>
  </si>
  <si>
    <t>Item No</t>
  </si>
  <si>
    <r>
      <t xml:space="preserve">New 132/33 kV Substation at  </t>
    </r>
    <r>
      <rPr>
        <b/>
        <sz val="20"/>
        <color theme="3" tint="-0.249977111117893"/>
        <rFont val="Arial"/>
        <family val="2"/>
      </rPr>
      <t>Muradnagar</t>
    </r>
  </si>
  <si>
    <r>
      <t xml:space="preserve">New 132/33 kV Substation at  </t>
    </r>
    <r>
      <rPr>
        <b/>
        <sz val="20"/>
        <color theme="3" tint="-0.249977111117893"/>
        <rFont val="Arial"/>
        <family val="2"/>
      </rPr>
      <t>Chandina</t>
    </r>
  </si>
  <si>
    <r>
      <t xml:space="preserve">New 132/33 kV Substation at  </t>
    </r>
    <r>
      <rPr>
        <b/>
        <sz val="20"/>
        <color theme="3" tint="-0.249977111117893"/>
        <rFont val="Arial"/>
        <family val="2"/>
      </rPr>
      <t>Laxmipur</t>
    </r>
  </si>
  <si>
    <r>
      <t>New 132/33 kV Substation at  K</t>
    </r>
    <r>
      <rPr>
        <b/>
        <sz val="20"/>
        <color theme="3" tint="-0.249977111117893"/>
        <rFont val="Arial"/>
        <family val="2"/>
      </rPr>
      <t>osba</t>
    </r>
  </si>
  <si>
    <r>
      <t xml:space="preserve">New 132/33 kV Substation at </t>
    </r>
    <r>
      <rPr>
        <b/>
        <sz val="12"/>
        <color theme="3" tint="-0.249977111117893"/>
        <rFont val="Arial"/>
        <family val="2"/>
      </rPr>
      <t xml:space="preserve"> Kosba</t>
    </r>
  </si>
  <si>
    <r>
      <t xml:space="preserve">New 132/33 kV Substation at </t>
    </r>
    <r>
      <rPr>
        <b/>
        <sz val="12"/>
        <color theme="3" tint="-0.249977111117893"/>
        <rFont val="Arial"/>
        <family val="2"/>
      </rPr>
      <t xml:space="preserve"> Laxmipur</t>
    </r>
  </si>
  <si>
    <r>
      <t xml:space="preserve">New 132/33 kV Substation at </t>
    </r>
    <r>
      <rPr>
        <b/>
        <sz val="12"/>
        <color theme="3" tint="-0.249977111117893"/>
        <rFont val="Arial"/>
        <family val="2"/>
      </rPr>
      <t xml:space="preserve"> Chandina</t>
    </r>
  </si>
  <si>
    <r>
      <t xml:space="preserve">New 132/33 kV Substation at </t>
    </r>
    <r>
      <rPr>
        <b/>
        <sz val="12"/>
        <color theme="3" tint="-0.249977111117893"/>
        <rFont val="Arial"/>
        <family val="2"/>
      </rPr>
      <t xml:space="preserve"> Muradnagar</t>
    </r>
  </si>
  <si>
    <t xml:space="preserve">Schedule B5: Grand Summary </t>
  </si>
  <si>
    <t>Schedule No. B1:</t>
  </si>
  <si>
    <t>Schedule No.B2:</t>
  </si>
  <si>
    <t>Schedule No. B3:</t>
  </si>
  <si>
    <t>Schedule No. B4:</t>
  </si>
  <si>
    <r>
      <t xml:space="preserve">New 230/132/33 kV Substation at  </t>
    </r>
    <r>
      <rPr>
        <b/>
        <sz val="12"/>
        <color theme="3" tint="-0.249977111117893"/>
        <rFont val="Arial"/>
        <family val="2"/>
      </rPr>
      <t>KACHUA</t>
    </r>
  </si>
  <si>
    <r>
      <t xml:space="preserve">New 132/33 kV Substation at  </t>
    </r>
    <r>
      <rPr>
        <b/>
        <sz val="20"/>
        <color theme="3" tint="-0.249977111117893"/>
        <rFont val="Arial"/>
        <family val="2"/>
      </rPr>
      <t>Kosba</t>
    </r>
  </si>
  <si>
    <r>
      <t xml:space="preserve">Extension of 132kV Bays at existing  </t>
    </r>
    <r>
      <rPr>
        <b/>
        <sz val="20"/>
        <color theme="3" tint="-0.249977111117893"/>
        <rFont val="Arial"/>
        <family val="2"/>
      </rPr>
      <t xml:space="preserve">COMILLA NORTH </t>
    </r>
    <r>
      <rPr>
        <sz val="20"/>
        <color theme="3" tint="-0.249977111117893"/>
        <rFont val="Arial"/>
        <family val="2"/>
      </rPr>
      <t xml:space="preserve">230/132 kV AIS Substation </t>
    </r>
  </si>
  <si>
    <r>
      <t xml:space="preserve">Extension of 230kV Bays at  </t>
    </r>
    <r>
      <rPr>
        <b/>
        <sz val="20"/>
        <color theme="3" tint="-0.249977111117893"/>
        <rFont val="Arial"/>
        <family val="2"/>
      </rPr>
      <t xml:space="preserve">GAZARIA </t>
    </r>
    <r>
      <rPr>
        <sz val="20"/>
        <color theme="3" tint="-0.249977111117893"/>
        <rFont val="Arial"/>
        <family val="2"/>
      </rPr>
      <t xml:space="preserve">230/132 kV GIS Substation </t>
    </r>
  </si>
  <si>
    <r>
      <t xml:space="preserve">Extension of  230kV Bays at  </t>
    </r>
    <r>
      <rPr>
        <b/>
        <sz val="12"/>
        <color theme="3" tint="-0.249977111117893"/>
        <rFont val="Arial"/>
        <family val="2"/>
      </rPr>
      <t>GAZARIA</t>
    </r>
    <r>
      <rPr>
        <sz val="12"/>
        <color theme="3" tint="-0.249977111117893"/>
        <rFont val="Arial"/>
        <family val="2"/>
      </rPr>
      <t xml:space="preserve"> 230/132 kV GIS Substation </t>
    </r>
  </si>
  <si>
    <r>
      <t xml:space="preserve">Extension of 132kV Bays at existing  </t>
    </r>
    <r>
      <rPr>
        <b/>
        <sz val="12"/>
        <color theme="3" tint="-0.249977111117893"/>
        <rFont val="Arial"/>
        <family val="2"/>
      </rPr>
      <t>COMILLA NORTH</t>
    </r>
    <r>
      <rPr>
        <sz val="12"/>
        <color theme="3" tint="-0.249977111117893"/>
        <rFont val="Arial"/>
        <family val="2"/>
      </rPr>
      <t xml:space="preserve"> 230/132 kV AIS Substation </t>
    </r>
  </si>
  <si>
    <t>Softwares</t>
  </si>
  <si>
    <t xml:space="preserve">HMI PC </t>
  </si>
  <si>
    <t xml:space="preserve">LCD Monitor, 55" or Large  </t>
  </si>
  <si>
    <t>Printer, A4 Laser (One black &amp; White, Other Color)</t>
  </si>
  <si>
    <t>SAS Enginering Software/tool</t>
  </si>
  <si>
    <t>Schedule B6: Recommended Spare Parts</t>
  </si>
  <si>
    <t xml:space="preserve">Industrial Server PC </t>
  </si>
  <si>
    <t xml:space="preserve"> CPU</t>
  </si>
  <si>
    <t>xiv.</t>
  </si>
  <si>
    <t xml:space="preserve">Bay Unit </t>
  </si>
  <si>
    <t>Central Unit</t>
  </si>
  <si>
    <t>Control  panel with all accessories  including monitoring</t>
  </si>
  <si>
    <t>1E13</t>
  </si>
  <si>
    <t>Operating System</t>
  </si>
  <si>
    <t>Control panel with Mimic &amp; all accessories  including monitoring</t>
  </si>
  <si>
    <t xml:space="preserve">Earthing and Lightning Protection system and Portable Eathing Equipment </t>
  </si>
  <si>
    <t xml:space="preserve">_Extension of Earthing system for bay extension work </t>
  </si>
  <si>
    <t xml:space="preserve">_Extension of Lighting Protection System for bay extension work </t>
  </si>
  <si>
    <t>Protection main relay ( Bay Unit )</t>
  </si>
  <si>
    <t>4E6</t>
  </si>
  <si>
    <t xml:space="preserve">Protection main relay </t>
  </si>
  <si>
    <t>145 kV Indoor Type Gas Insulated Switchgear (GIS),</t>
  </si>
  <si>
    <t>145 kV Outdoor Type Air Insulated Switchgear (AIS)</t>
  </si>
  <si>
    <t>SF6 Circuit breaker,1600A,40kA/1s, live tank, single pole operating  for Line Bay</t>
  </si>
  <si>
    <t>Disconnector switch with E/S, 1600A,40kA/1s for Line Bay</t>
  </si>
  <si>
    <t>1B9</t>
  </si>
  <si>
    <t>1B10</t>
  </si>
  <si>
    <t>1B11</t>
  </si>
  <si>
    <t>1B12</t>
  </si>
  <si>
    <t>1B13</t>
  </si>
  <si>
    <t xml:space="preserve"> 1C  </t>
  </si>
  <si>
    <t>2B.B3</t>
  </si>
  <si>
    <t>2B.B4</t>
  </si>
  <si>
    <t>For Muradnagar SS</t>
  </si>
  <si>
    <t>Disconnector switch without E/S, 1600A,40kA/1s</t>
  </si>
  <si>
    <t>33kV Circuits</t>
  </si>
  <si>
    <t>Ethernet Switch for SAS</t>
  </si>
  <si>
    <t>1O1</t>
  </si>
  <si>
    <t>1O2</t>
  </si>
  <si>
    <t>1O3</t>
  </si>
  <si>
    <t>1O4</t>
  </si>
  <si>
    <t>1L1</t>
  </si>
  <si>
    <t>1L2</t>
  </si>
  <si>
    <t>Ethernet Switch</t>
  </si>
  <si>
    <t>Hardware Firewall</t>
  </si>
  <si>
    <t>Cables</t>
  </si>
  <si>
    <t>Additional 33kV Feeder BCU</t>
  </si>
  <si>
    <t>Gateway (server, engineering software)</t>
  </si>
  <si>
    <t>Engineering PC: core i7, 1TB HDD, 8GB RAM, 22'' display for SAS &amp; SCADA</t>
  </si>
  <si>
    <t xml:space="preserve">Operator workstation </t>
  </si>
  <si>
    <t>Other Accessories (if any)</t>
  </si>
  <si>
    <t>refere to Schedule B4</t>
  </si>
  <si>
    <t>Integration work  with Master &amp; Backup NLDC including Engineering &amp; Commissioning</t>
  </si>
  <si>
    <t>1G1</t>
  </si>
  <si>
    <t xml:space="preserve">Substation Automation system </t>
  </si>
  <si>
    <t>Complete civil items required for outdoor works including boundary wall and slope protection</t>
  </si>
  <si>
    <t xml:space="preserve">Complete outdoor civil works </t>
  </si>
  <si>
    <t>_Outdoor gantry foundation 132kV switchyard</t>
  </si>
  <si>
    <t>_Outdoor equipment foundation 132kV switchyard</t>
  </si>
  <si>
    <t>_Outdoor equipment foundation 33kV switchyard</t>
  </si>
  <si>
    <t>_Outdoor gantry/tubular busbar foundation 33kV switchyard</t>
  </si>
  <si>
    <t>_Transformer foundation including oilpit &amp; carrage way</t>
  </si>
  <si>
    <t>viii)</t>
  </si>
  <si>
    <t>_Blast wall</t>
  </si>
  <si>
    <t xml:space="preserve">_Security Boundary Wall </t>
  </si>
  <si>
    <t>x)</t>
  </si>
  <si>
    <t>_Substation Main gate</t>
  </si>
  <si>
    <t>xi)</t>
  </si>
  <si>
    <t>_Chainlink Fencing</t>
  </si>
  <si>
    <t>xii)</t>
  </si>
  <si>
    <t>xiii)</t>
  </si>
  <si>
    <t>_Internal road</t>
  </si>
  <si>
    <t>xiv)</t>
  </si>
  <si>
    <t>_Surface drain</t>
  </si>
  <si>
    <t>xv)</t>
  </si>
  <si>
    <t>_Cable Trench</t>
  </si>
  <si>
    <t>xvi)</t>
  </si>
  <si>
    <t>_Switchyard surface finishing</t>
  </si>
  <si>
    <t>xvii)</t>
  </si>
  <si>
    <t>_Gravel laying</t>
  </si>
  <si>
    <t>xviii)</t>
  </si>
  <si>
    <t>_Septic tank, sowak way</t>
  </si>
  <si>
    <t>xix)</t>
  </si>
  <si>
    <t>_Pump house including deep tubewell, motor, pump, water reservoir, water pipe line etc.</t>
  </si>
  <si>
    <t>xx)</t>
  </si>
  <si>
    <t>1M.1</t>
  </si>
  <si>
    <t>CuM</t>
  </si>
  <si>
    <t>_Outdoor equipment foundation 230kV switchyard</t>
  </si>
  <si>
    <t>_Outdoor gantry foundation 230kV switchyard</t>
  </si>
  <si>
    <t>Complete civil works for Operation &amp; Panel Room</t>
  </si>
  <si>
    <t>_Foundation works</t>
  </si>
  <si>
    <t>_Super structures</t>
  </si>
  <si>
    <t>_All finish works</t>
  </si>
  <si>
    <t xml:space="preserve">sentry post, </t>
  </si>
  <si>
    <t>car port</t>
  </si>
  <si>
    <t>_Gurd house</t>
  </si>
  <si>
    <t>xxi)</t>
  </si>
  <si>
    <t>xxii)</t>
  </si>
  <si>
    <t>Boundary Wall with retaining wall</t>
  </si>
  <si>
    <t xml:space="preserve">PABX Card &amp; tele-phone set </t>
  </si>
  <si>
    <t>Industrial Server PC ( and/ HMI) with SAS &amp;  Enginering Software</t>
  </si>
  <si>
    <t>2A.L1</t>
  </si>
  <si>
    <t>2A.L2</t>
  </si>
  <si>
    <t>2A.O1</t>
  </si>
  <si>
    <t>2A.O2</t>
  </si>
  <si>
    <t>2A.O3</t>
  </si>
  <si>
    <t>2A.O4</t>
  </si>
  <si>
    <t>PABX Card &amp; telephone set</t>
  </si>
  <si>
    <t>Cable (Fiber Optic, Ethernet, Copper etc.)</t>
  </si>
  <si>
    <t>3G1</t>
  </si>
  <si>
    <t xml:space="preserve">Extension of SCADA system including hardwire &amp; software modification in existing RTU/gateway, Supply of IED/transducer, sub-rack with I/O card, CPU, necessary wiring required for MiCOM264 RTU </t>
  </si>
  <si>
    <t>4L1</t>
  </si>
  <si>
    <t>4L2</t>
  </si>
  <si>
    <t>4O1</t>
  </si>
  <si>
    <t>4O2</t>
  </si>
  <si>
    <t>4O3</t>
  </si>
  <si>
    <t>4O4</t>
  </si>
  <si>
    <t>Fibre Optic Multiplexer Equipment  for Communication and Protection</t>
  </si>
  <si>
    <t>3O1</t>
  </si>
  <si>
    <t>3O2</t>
  </si>
  <si>
    <t>3O3</t>
  </si>
  <si>
    <t>3O4</t>
  </si>
  <si>
    <t>Fibre Optic Multiplexer Equipment for Communication and Protection</t>
  </si>
  <si>
    <t>2C.L1</t>
  </si>
  <si>
    <t>2C.L2</t>
  </si>
  <si>
    <t>2C.O1</t>
  </si>
  <si>
    <t>2C.O2</t>
  </si>
  <si>
    <t>2C.O3</t>
  </si>
  <si>
    <t>2C.O4</t>
  </si>
  <si>
    <t>2D.L1</t>
  </si>
  <si>
    <t>2D.L2</t>
  </si>
  <si>
    <t>2D.O1</t>
  </si>
  <si>
    <t>2D.O2</t>
  </si>
  <si>
    <t>2D.O3</t>
  </si>
  <si>
    <t>2D.O4</t>
  </si>
  <si>
    <t>2E.L1</t>
  </si>
  <si>
    <t>2E.L2</t>
  </si>
  <si>
    <t>2E.O1</t>
  </si>
  <si>
    <t>2E.O2</t>
  </si>
  <si>
    <t>2E.O3</t>
  </si>
  <si>
    <t>2E.O4</t>
  </si>
  <si>
    <t>Card for each bay including A/D Converter,  Digital &amp; Analog data acquisition system</t>
  </si>
  <si>
    <t>2B.L1</t>
  </si>
  <si>
    <t>2B.L2</t>
  </si>
  <si>
    <t>2B.O1</t>
  </si>
  <si>
    <t>2B.O2</t>
  </si>
  <si>
    <t>2B.O3</t>
  </si>
  <si>
    <t>2B.O4</t>
  </si>
  <si>
    <t>PABX card &amp; telephone set</t>
  </si>
  <si>
    <t>With Box Culvert</t>
  </si>
  <si>
    <t>1M3</t>
  </si>
  <si>
    <t>f)</t>
  </si>
  <si>
    <t>g)</t>
  </si>
  <si>
    <t>1)</t>
  </si>
  <si>
    <t>at Bus Height</t>
  </si>
  <si>
    <t>at Jack-Bus Height</t>
  </si>
  <si>
    <t>2)</t>
  </si>
  <si>
    <t>Equipment at Substation</t>
  </si>
  <si>
    <t>2A.M3</t>
  </si>
  <si>
    <t>2B.M3</t>
  </si>
  <si>
    <t>_132kV Indoor GIS Foundation</t>
  </si>
  <si>
    <t>2C.M3</t>
  </si>
  <si>
    <t>2E.M3</t>
  </si>
  <si>
    <t>3M3</t>
  </si>
  <si>
    <t xml:space="preserve">Rigid tubular bus and/or stranded conductors including accessories for each connection as required for completing 145kV GIS Switchyard </t>
  </si>
  <si>
    <t xml:space="preserve"> insulator and fittings including all necessary clamps and connectors as required for completing 145kV GIS Switchyard </t>
  </si>
  <si>
    <t>_230kV Indoor GIS Foundation</t>
  </si>
  <si>
    <t>Complete Land development with carried/dredged earthfilling</t>
  </si>
  <si>
    <t>Slope protection</t>
  </si>
  <si>
    <t>sqm</t>
  </si>
  <si>
    <t>Box Culvert</t>
  </si>
  <si>
    <t>_Switchyard surface finishing with drainage system</t>
  </si>
  <si>
    <t>Nos</t>
  </si>
  <si>
    <t>6 person lift</t>
  </si>
  <si>
    <t xml:space="preserve">Testing of Foundation </t>
  </si>
  <si>
    <t>Compression test of pile</t>
  </si>
  <si>
    <t>Uplift test of pile</t>
  </si>
  <si>
    <t>1M4</t>
  </si>
  <si>
    <t>DS</t>
  </si>
  <si>
    <t>IVT</t>
  </si>
  <si>
    <t>1C3</t>
  </si>
  <si>
    <t>1C5</t>
  </si>
  <si>
    <t>1C6</t>
  </si>
  <si>
    <t>Column</t>
  </si>
  <si>
    <t>_Approach raod 6m width</t>
  </si>
  <si>
    <t>xxiii)</t>
  </si>
  <si>
    <t>Slope Protection</t>
  </si>
  <si>
    <t xml:space="preserve"> Box Culvert</t>
  </si>
  <si>
    <t>245kV, 3150A, 50kA/3s, three phase busbar disconnector complete with motor operating mechanism</t>
  </si>
  <si>
    <t>Flexible conductor for Bus &amp; Equipment connection</t>
  </si>
  <si>
    <t>Cable trench</t>
  </si>
  <si>
    <t xml:space="preserve">Gantry steel structures for Bus </t>
  </si>
  <si>
    <t>Cable Sealing End</t>
  </si>
  <si>
    <t>steel structures for equipment supports required for completing 33 kV switchgear</t>
  </si>
  <si>
    <t xml:space="preserve"> Gantry steel structures for Bus &amp; Equipment, Conductor for 36kV Bus bar &amp; equipment, 36kV XLPE cable for Tertiary side connection from power trans-former, Insulator and fittings including all necessary clamps and connectors, cable trench required to complete 33kV switchyard.</t>
  </si>
  <si>
    <t>Insulators and fittings incl. all necessary clamps and connectors,Nut-Bolt required for completing 33 kV switchyard</t>
  </si>
  <si>
    <t>Protection main relays, Main-1 &amp; Main-2</t>
  </si>
  <si>
    <t>Protection main relay (Main-1, Main-2)</t>
  </si>
  <si>
    <t>Auxiliary relays (TCS, Lockout etc)</t>
  </si>
  <si>
    <t>Meters (Main &amp; Check)</t>
  </si>
  <si>
    <t>Protection main relay (as Backup: 67,67N,50,50N,51,51N)</t>
  </si>
  <si>
    <t xml:space="preserve">Control, Monitoring, Protection &amp; SAS function for 33kV station power system </t>
  </si>
  <si>
    <t>Protection main relay ( as backup: 67,67N,50,50N,51,51N)</t>
  </si>
  <si>
    <t>Industrial Server PC cum Operator workstation with SAS &amp;  Enginering Software</t>
  </si>
  <si>
    <t>Common alarm unit with hooter/buzzer for annunciation</t>
  </si>
  <si>
    <t>BCU/BCPU</t>
  </si>
  <si>
    <t>Engineering PC: core i7, 500GB HDD, 8GB RAM, 17'' display</t>
  </si>
  <si>
    <t>iv</t>
  </si>
  <si>
    <t>1H1</t>
  </si>
  <si>
    <t>1H2</t>
  </si>
  <si>
    <t>1H3</t>
  </si>
  <si>
    <t>_110V Battery Banks, 600Ah</t>
  </si>
  <si>
    <t>145kV, 2500A, 40kA/3s, three phase Enclosure double busbar</t>
  </si>
  <si>
    <t>145kV, 40kA/3s, three phase, three position earth switch complete with motor operating mechanism at both sides of CB</t>
  </si>
  <si>
    <t>145kV, 40kA/3s single phase, 5-core, current transformer with cores as follows</t>
  </si>
  <si>
    <t>145kV,2500A, 40kA/3s, three phase Enclosure double busbar</t>
  </si>
  <si>
    <t>145kV, 2500A, 40kA/3s, three phase double busbar</t>
  </si>
  <si>
    <t>145kV, 2500A, 40kA/3s, three phase busbar disconnector complete with motor operating mechanism</t>
  </si>
  <si>
    <t>145kV, 40kA/3s, three phase, three position earth switch complete with motor operating mechanism, on either side of circuit breaker.</t>
  </si>
  <si>
    <t xml:space="preserve">145kV, 2500A,40kA/3s, single phase, 2-core, current transformer </t>
  </si>
  <si>
    <t>145kV, 2500A, 40kA/3s, three phase double busbars</t>
  </si>
  <si>
    <t xml:space="preserve">145kV, 40kA/3s single phase, 5-core, current transformer </t>
  </si>
  <si>
    <t>2A.C3</t>
  </si>
  <si>
    <t>Three phase outdoor type two-winding power transformer, 132/34.5kV, 80/120MVA (ONAN/ONAF)</t>
  </si>
  <si>
    <t xml:space="preserve">On-line Dissolved Gas monitoring system for 132/34.5kV transformers </t>
  </si>
  <si>
    <t>Auxiliary relay (TCS, Lockout etc.)</t>
  </si>
  <si>
    <t>Protection main relay (67,67N,50,50N,51,51N etc)</t>
  </si>
  <si>
    <t>145kV, 1250A, 40kA/3s, three phase, single pole operation circuit breaker complete with spring-stored energy operating mechanism</t>
  </si>
  <si>
    <t>145kV, 1250A, 40kA/3s, three phase busbar disconnector complete with motor operating mechanism</t>
  </si>
  <si>
    <t>145kV, 1250A, 40kA/3s three phase line disconnector integral with high speed earth switch complete with motor operating mechanism</t>
  </si>
  <si>
    <t>145kV, 40kA/3s, single phase, 2-core, current transformer with cores as follows:</t>
  </si>
  <si>
    <t>145kV, 2500A, 40kA/3s, single phase, 2-core, current transformers with cores as follows:</t>
  </si>
  <si>
    <t>145kV, 2500A, 40kV/3s, three phase double busbars</t>
  </si>
  <si>
    <t>145kV, 2500A, 450kA/3s, three phase double busbars</t>
  </si>
  <si>
    <t>2C.C1</t>
  </si>
  <si>
    <t>2C.C3</t>
  </si>
  <si>
    <t>2C.C6</t>
  </si>
  <si>
    <t>2B.C3</t>
  </si>
  <si>
    <t>2B.C6</t>
  </si>
  <si>
    <t>DS with load break fuse (6A) etc. for Connection between 36kV busbar &amp; 02 sets of 33/0.415kV Earthing/Auxiliary transformer.</t>
  </si>
  <si>
    <t>2B.C7</t>
  </si>
  <si>
    <t xml:space="preserve">Gantry steel structures for Bus &amp; Equipment, Conductor for 36kV,3000A Bus bar, Insulator and fittings including all necessary clamps and connectors required to complete 33kV switchyard </t>
  </si>
  <si>
    <t>2A.C6</t>
  </si>
  <si>
    <t>2A.C7</t>
  </si>
  <si>
    <t>2C.C7</t>
  </si>
  <si>
    <t xml:space="preserve">Gantry steel structures for Bus &amp; Equipment, Conductor for 36kV,3000A Bus bar, Insulator and fittings including all necessary clamps and connectors required to complete 33kV switchyard  
</t>
  </si>
  <si>
    <t xml:space="preserve">Insulator and fittings including all necessary clamps and connectors as required for completing 145kV GIS Switchyard </t>
  </si>
  <si>
    <t>2D.C3</t>
  </si>
  <si>
    <t>2D.C6</t>
  </si>
  <si>
    <t>2D.C7</t>
  </si>
  <si>
    <t>_5kVA,30 mins Inverter</t>
  </si>
  <si>
    <t>2E.C1</t>
  </si>
  <si>
    <t>2E.C2</t>
  </si>
  <si>
    <t>2E.C3</t>
  </si>
  <si>
    <t>2E.C4</t>
  </si>
  <si>
    <t>2E.C5</t>
  </si>
  <si>
    <t>2E.C6</t>
  </si>
  <si>
    <t>2E.C7</t>
  </si>
  <si>
    <t>245kV, 2000A, 50kA/3s three phase line disconnector integral with high speed earth switch complete with motor operating mechanism</t>
  </si>
  <si>
    <t>Complete transformer Protector system for transformers including Nitrogen Injection system : reservoir, pipe network and pump etc.</t>
  </si>
  <si>
    <t>Complete civil works for GIS Hall, Operation &amp; Panel Room</t>
  </si>
  <si>
    <t>Fire Fighting system for GIS Hall &amp; Control Room</t>
  </si>
  <si>
    <t>Fire Fighting system For GIS Room</t>
  </si>
  <si>
    <t>Fire Fighting system For Operation &amp; Panel Room</t>
  </si>
  <si>
    <t>1M5</t>
  </si>
  <si>
    <t>2A.M4</t>
  </si>
  <si>
    <t>2A.M5</t>
  </si>
  <si>
    <t>2B.M4</t>
  </si>
  <si>
    <t>2B.M5</t>
  </si>
  <si>
    <t>2C.M4</t>
  </si>
  <si>
    <t>2C.M5</t>
  </si>
  <si>
    <t>2D.M3</t>
  </si>
  <si>
    <t>2D.M4</t>
  </si>
  <si>
    <t>2D.M5</t>
  </si>
  <si>
    <t>2E.M4</t>
  </si>
  <si>
    <t>2E.M5</t>
  </si>
  <si>
    <t>Local Control Cubicle</t>
  </si>
  <si>
    <t xml:space="preserve">245kV, 3200A, 50kA/3s, single phase, 5-core, current transformer </t>
  </si>
  <si>
    <t>Insulator</t>
  </si>
  <si>
    <t>Cable trench including fitting, fixing accessories</t>
  </si>
  <si>
    <t xml:space="preserve">Gantry Column </t>
  </si>
  <si>
    <t>SF6 Circuit breaker,2500A, 40kA/1s,live tank, gang operating  for Transformer Bay</t>
  </si>
  <si>
    <t>Disconnector switch without E/S, 2500A,40kA/1s for Transformer Bay</t>
  </si>
  <si>
    <t>Disconnector switch with E/S, 2500A,40kA/1s for Transformer Bay</t>
  </si>
  <si>
    <t>Single phase current transformer,1600-3200/1, 5-core,40kA/1s for Line Bay</t>
  </si>
  <si>
    <t>Single phase current transformer,2000-3200/1, 5-core,40kA/1s for tansformer bay</t>
  </si>
  <si>
    <t>Single phase voltage transformer (VT), 3-core</t>
  </si>
  <si>
    <t>Protecttion Panel including wiring, lighting,heater, humidity controller &amp; other accessories</t>
  </si>
  <si>
    <t>Panel  including wiring, lighting, heater, humidity controller &amp; other accessories</t>
  </si>
  <si>
    <t>Bay unit with HMI</t>
  </si>
  <si>
    <t>Central unit with HMI</t>
  </si>
  <si>
    <t>Panel including wiring, lighting,heater, humidity controller &amp; other accessories</t>
  </si>
  <si>
    <t>_5kVA Inverter</t>
  </si>
  <si>
    <t>Engineering PC: core i7-9700K, 1 TB HDD, 16GB RAM, 17'' display</t>
  </si>
  <si>
    <t>Engineering PC: core i7-9800X series processor, 1TB HDD, 16GB RAM, 22'' display for SAS &amp; SCADA</t>
  </si>
  <si>
    <t>110V Ni-cad Batteries with chargers &amp; distribution board (including 2 sets 5kVA Inverter)</t>
  </si>
  <si>
    <t>Industrial Server PC ( Intel XEON  Silver- 4116 processor, ECC memory) cum Operator workstation with SAS &amp;  Enginering Software</t>
  </si>
  <si>
    <t>Panel including wiring, lighting,heater, humidity sensor &amp; other accessories</t>
  </si>
  <si>
    <t>Panel including wiring, lighting, heater, humidity sensor &amp; other accessories</t>
  </si>
  <si>
    <t>132kV, 2000A rated in Buried Soil   XLPE power cable for con-nection between secondary side of Power transformer &amp; 132kV switchgear near existing 132kV AIS Bus</t>
  </si>
  <si>
    <t>145kV, 1600A, 40kA/3s, three phase, single pole operation circuit breaker complete with spring-stored energy operating mechanism</t>
  </si>
  <si>
    <t>145kV, 1600A, 40kA/3s, three phase busbar disconnector complete with motor operating mechanism</t>
  </si>
  <si>
    <t>145kV, 1600A, 40kA/3s three phase line disconnector integral with high speed earth switch complete with motor operating mechanism</t>
  </si>
  <si>
    <t>145kV, 40kA/3s single phase, 5-core, current transformer</t>
  </si>
  <si>
    <t>145kV, single phase, 2 cores voltage transformer</t>
  </si>
  <si>
    <t>132kV Air I nsulated Switchgear</t>
  </si>
  <si>
    <t>DS with load break fuse (10A) etc. for Connection between 36kV busbar &amp; 02 sets of 33/0.415kV Earthing/Auxiliary transformer.</t>
  </si>
  <si>
    <t>Control, Protection,monitoring &amp; SAS function for Power transformer circuits</t>
  </si>
  <si>
    <t>Protecttion Panel including wiring, lighting,heater, humidity sensor &amp; other accessories</t>
  </si>
  <si>
    <t>Central unit HMI</t>
  </si>
  <si>
    <t>_Charger, 70A</t>
  </si>
  <si>
    <t>110V Ni-cad Batteries with chargers &amp; distribution board (including 2 sets 4kVA Inverter)</t>
  </si>
  <si>
    <t>_Charger 170A</t>
  </si>
  <si>
    <t>145kV, 2500A, 40kA/3s, single phase, 3-core, current transformers with cores as follows:</t>
  </si>
  <si>
    <t>Engineering PC: core i7-9800X series processor, 1TB HDD, 8GB RAM, 22'' display for SAS &amp; SCADA</t>
  </si>
  <si>
    <t>145kV single phase, 2 cores voltage transformer</t>
  </si>
  <si>
    <t>Panel including wiring, lighting,heater, HUMIDITY SENSOR &amp; other accessories</t>
  </si>
  <si>
    <t>_4kVA Inverter</t>
  </si>
  <si>
    <t xml:space="preserve"> Bay Unit with HMI</t>
  </si>
  <si>
    <t>Protection Panel including wiring, lighting,heater, humidity sensor &amp; other accessories</t>
  </si>
  <si>
    <t>Central Unit extension card</t>
  </si>
  <si>
    <t>Digital Fault &amp; Disturbance Recorder (Extension)</t>
  </si>
  <si>
    <t>_Charger 600A</t>
  </si>
  <si>
    <t>Rigid tubular conductor and/or stranded conductors including accessories for each connection as required for completing 230kV GIS Switchyard</t>
  </si>
  <si>
    <t>_Charger 220A</t>
  </si>
  <si>
    <t xml:space="preserve">Lighting (LED type) for ouside building for security, roadway, switchyard </t>
  </si>
  <si>
    <t xml:space="preserve">Complete solar system (ikW solar panel) including 12V VRLA maintenace free battery and other accessories for Substation emergency DC Lighting </t>
  </si>
  <si>
    <t xml:space="preserve">Rigid tubular conductor and/or stranded conductors including accessories for each connection as required for completing 145kV GIS Switchyard for all five (05) substations </t>
  </si>
  <si>
    <t>_3kVA Inverter</t>
  </si>
  <si>
    <t>110V Ni-cad Batteries with chargers &amp; distribution board (including 2 sets 3kVA Inverter)</t>
  </si>
  <si>
    <t xml:space="preserve">Extension of SCADA system  for Telecontrol and Telemetering </t>
  </si>
  <si>
    <t>Modification of Gateway (server, engineering software)</t>
  </si>
  <si>
    <t>SF6 Circuit breaker,1600A, 40kA/1s,live tank, single pole operating for Line Bay</t>
  </si>
  <si>
    <t xml:space="preserve">Complete solar system (1kW solar panel) including 12V VRLA maintenace free battery and other accessories for Substation emergency DC Lighting </t>
  </si>
  <si>
    <t>Schedule B2: Plant &amp; Equipment supplied from within Employer's Country</t>
  </si>
  <si>
    <t>3E6</t>
  </si>
  <si>
    <t>Schedule B1: Plant &amp; Equipment supplied from abroad</t>
  </si>
  <si>
    <r>
      <t>Voltage transformer</t>
    </r>
    <r>
      <rPr>
        <sz val="10"/>
        <rFont val="Arial"/>
        <family val="2"/>
      </rPr>
      <t xml:space="preserve"> 36kV, 50Hz, 170/70 kV BIL, single phase, 33/V3 / 110/V3 / 110/V3 kV/V/V, 2 secondary windings, inductive type</t>
    </r>
  </si>
  <si>
    <r>
      <t>Current transformer</t>
    </r>
    <r>
      <rPr>
        <sz val="10"/>
        <rFont val="Arial"/>
        <family val="2"/>
      </rPr>
      <t xml:space="preserve"> 36 kV, 31.5kA/1s, 50Hz, 170/70 kV BIL, single phase, 10/1, 630-1250/1 , 2-core,  post type</t>
    </r>
  </si>
  <si>
    <t>Protection main relay (Main &amp; Backup)</t>
  </si>
  <si>
    <t>_Lightning Protection System for complete substation</t>
  </si>
  <si>
    <t>Property Line Demarkation</t>
  </si>
  <si>
    <t>rm</t>
  </si>
  <si>
    <t xml:space="preserve">Boundary Wall </t>
  </si>
  <si>
    <t>xxiv</t>
  </si>
  <si>
    <t>Property line Demarkation</t>
  </si>
  <si>
    <t>_Security Boundary Wall with retaining wall</t>
  </si>
  <si>
    <t>xxiv)</t>
  </si>
  <si>
    <t>_Security Boundary Wall without retaining wall</t>
  </si>
  <si>
    <t>Sqm</t>
  </si>
  <si>
    <t>3M4</t>
  </si>
  <si>
    <t>3M5</t>
  </si>
  <si>
    <t>4M3</t>
  </si>
  <si>
    <t>4M4</t>
  </si>
  <si>
    <t>4M5</t>
  </si>
  <si>
    <t>_Indoor GIS Foundation 230kV</t>
  </si>
  <si>
    <t>_Indoor GIS Foundation 132kV</t>
  </si>
  <si>
    <t>xxv)</t>
  </si>
  <si>
    <t>Schedule B1: Mandatory Spare, Maintanence &amp; Test Equipement Supplied from Outside the Employer's Country</t>
  </si>
  <si>
    <t>Qty</t>
  </si>
  <si>
    <t xml:space="preserve">Country </t>
  </si>
  <si>
    <t>of origin</t>
  </si>
  <si>
    <t>CIP</t>
    <phoneticPr fontId="2"/>
  </si>
  <si>
    <t>3=1x2</t>
  </si>
  <si>
    <t>PROTECTION, CONTROL, METERING</t>
  </si>
  <si>
    <t>Distance relay</t>
  </si>
  <si>
    <t>Current differential relay</t>
  </si>
  <si>
    <t>Biased different relay (3-phase)</t>
  </si>
  <si>
    <t>Two pole overcurrent and earth fault relay</t>
  </si>
  <si>
    <t>Tripping relay (electrical reset)</t>
  </si>
  <si>
    <t>Trip circuit supervision relay</t>
  </si>
  <si>
    <t>Ammeter</t>
  </si>
  <si>
    <t>Voltmeter</t>
  </si>
  <si>
    <t>Annunciator bulbs</t>
  </si>
  <si>
    <t>Bulbs for discrepancy switches</t>
  </si>
  <si>
    <t>POWER &amp; CONTROL CABLES</t>
  </si>
  <si>
    <t>Spare cable comprising:</t>
  </si>
  <si>
    <t>control cable, 7 core</t>
  </si>
  <si>
    <t>meter</t>
  </si>
  <si>
    <t>control cable, 12 core</t>
  </si>
  <si>
    <t>Batteries, Chargers, &amp; DC Distribution</t>
  </si>
  <si>
    <t>Battery fuses</t>
  </si>
  <si>
    <t>Set DC board incoming MCCB</t>
  </si>
  <si>
    <t>Sets outgoing MCBs</t>
  </si>
  <si>
    <t>LV  AC SWITCHGEAR</t>
  </si>
  <si>
    <t>3-phase set LVAC board incoming MCCB</t>
  </si>
  <si>
    <t>no.</t>
  </si>
  <si>
    <t>3-phase sets outgoing MCCBs</t>
  </si>
  <si>
    <t>1-phase sets outgoing MCBs</t>
  </si>
  <si>
    <t>Fiber Optic Multiplexer Equipment</t>
    <phoneticPr fontId="7" type="noConversion"/>
  </si>
  <si>
    <t>Set of spare modules of necessary function</t>
    <phoneticPr fontId="7" type="noConversion"/>
  </si>
  <si>
    <t>lot</t>
    <phoneticPr fontId="7" type="noConversion"/>
  </si>
  <si>
    <t>TEST and O&amp;M EQUIPMENT</t>
    <phoneticPr fontId="7" type="noConversion"/>
  </si>
  <si>
    <t>SF6 gas sniffer</t>
  </si>
  <si>
    <t>Portable vacuum pump suitable for SF6 circuit breaker</t>
  </si>
  <si>
    <t xml:space="preserve">Contact resistance measurement test set (suitable for measurement down to 1 µ ohm at 10A d.c.) </t>
  </si>
  <si>
    <t>5 kV insulation resistance test set (range 0.5 –1.0 - 2.5 - 5 kV)</t>
  </si>
  <si>
    <t>Earth resistance test set (range 10-100-1000 ohm: min scale division 0.1 ohm)</t>
  </si>
  <si>
    <t>Clip-on mA meter (for spill current)</t>
  </si>
  <si>
    <t>Transformer Protector SYSTEM</t>
  </si>
  <si>
    <t>Closing coils</t>
  </si>
  <si>
    <t>Tripping coils</t>
  </si>
  <si>
    <t>Motor for disconnector drive</t>
  </si>
  <si>
    <t>Coils for Blocking magnet in disconnector drive</t>
  </si>
  <si>
    <t>TRANSFORMERS</t>
  </si>
  <si>
    <t>Earthing transformer 36 kV  bushings</t>
  </si>
  <si>
    <t>Sets of auto transformer gaskets</t>
  </si>
  <si>
    <t>Sets of earthing transformer gaskets</t>
  </si>
  <si>
    <t>Sets of tap changer spares</t>
  </si>
  <si>
    <t>Set of special tools, gauges and spanners (Bidders to give details)</t>
  </si>
  <si>
    <t xml:space="preserve">Spare transformer oil </t>
  </si>
  <si>
    <t>Transformer oil treatment plant, 8000litre/hr
(Clause 4.13.2)</t>
  </si>
  <si>
    <t>230 kV GIS</t>
  </si>
  <si>
    <t xml:space="preserve"> surge arrester</t>
  </si>
  <si>
    <t>Set of interrupting chamber including insulators, fixed and moving contacts for  offered type  circuit breaklers</t>
  </si>
  <si>
    <t>Motor for circuit  breaker operating mechanism</t>
  </si>
  <si>
    <t>WTI</t>
  </si>
  <si>
    <t>OTI</t>
  </si>
  <si>
    <t>kg/substation</t>
  </si>
  <si>
    <t>BCPU</t>
  </si>
  <si>
    <t xml:space="preserve">kWh &amp; kVarh meter </t>
  </si>
  <si>
    <t>Auto-transformer 245kV bushings</t>
  </si>
  <si>
    <t>Complete  HES module</t>
  </si>
  <si>
    <t>Complete  three position ES module</t>
  </si>
  <si>
    <t>Heater</t>
  </si>
  <si>
    <t>Humidity stat and thermostat</t>
  </si>
  <si>
    <t>Gas pressure monitor</t>
  </si>
  <si>
    <t>Gas pressure switch</t>
  </si>
  <si>
    <t>Gas pressure gauge</t>
  </si>
  <si>
    <t>Gas pressure relief device</t>
  </si>
  <si>
    <t>Pressure Relief Device</t>
  </si>
  <si>
    <t>132kV GIS</t>
  </si>
  <si>
    <t>Supporting insulator with barrier</t>
  </si>
  <si>
    <t>Humidity Sensors</t>
  </si>
  <si>
    <t xml:space="preserve"> voltage transformer module </t>
  </si>
  <si>
    <t>transformer 145 kV bushings</t>
  </si>
  <si>
    <t>Neutral Bushing</t>
  </si>
  <si>
    <t>36kV Bushing</t>
  </si>
  <si>
    <t>Silica gel with breather 100% spare</t>
  </si>
  <si>
    <t>Total Price carried to Summary of Price Schedule (Spare Parts)</t>
  </si>
  <si>
    <t xml:space="preserve"> Voltage transformer module</t>
  </si>
  <si>
    <t>Relay Test Block &amp; socket</t>
  </si>
  <si>
    <t>Complete Compacted Land development with carried/dredged earthfilling</t>
  </si>
  <si>
    <t>_ Uplift Test</t>
  </si>
  <si>
    <t>_Compression Test</t>
  </si>
  <si>
    <t>Test of Foundation</t>
  </si>
  <si>
    <t>Compression of Pile</t>
  </si>
  <si>
    <t>Uplift of Pile</t>
  </si>
  <si>
    <t>Description of item</t>
  </si>
  <si>
    <t>Rate</t>
  </si>
  <si>
    <t>Amount</t>
  </si>
  <si>
    <t>EM-01 Establishment of labor camp (1 male shed, 1 female shed - 12 ft x 30 ft each) with living arrangement, drinking water facilities, cooking arrangement, mosquito net,, waste bin etc. as per Engineer-in-charge.</t>
  </si>
  <si>
    <t>EM-02 Dust suppression measures by water spraying throughout the construction period in and around the subproject site, uncovered aggregates and loose materials such as stockpiles of the sands, excavated earth etc. daily or as per requirements (lump sum) as per Engineer-in-charge.</t>
  </si>
  <si>
    <t>LS</t>
  </si>
  <si>
    <t>EM-03 To provide water supply facilities in the camp site ,1nos. of tube well as per Engineer-in-charge.</t>
  </si>
  <si>
    <t>EM-04 Sanitation facilities (at the camp site): 2nos. of the toilets preferably portable toilets (1 no. for women and 1nos. for men) as per Engineer-in-charge.</t>
  </si>
  <si>
    <t>EM-05 Installation of cautionary sign in term of health and safety signs as required as per Engineer-in-charge.</t>
  </si>
  <si>
    <t>EM-06 Providing PPEs like hand gloves, spectacles for eye protection, helmets, masks, visible jacket, ear plug, safety boots for at least 30 person (25 for workers and 5 for visitor) and one first aid box with necessary medicine as per Engineer-in-charge.</t>
  </si>
  <si>
    <t>EM-07 Wastes disposal facility during the construction period; collection, transportation, and providing 4 bin to be provided where 2 for organic and 2 for inorganic waste as per Engineer-in-charge</t>
  </si>
  <si>
    <t>EM-08 Tree plantation for ecological enhancement work preferably local fruits, flowers, medicinal and ornamental trees- 50 nos. trees (Lum sum) as per Engineer-in-charge</t>
  </si>
  <si>
    <t>EM-9 Awareness documents (signs/ posters) for effective use of water source and proper waste management, Lum sum basis) as per Engineer-in-charge.</t>
  </si>
  <si>
    <t>EM-10 Noise level measurement. It can be measured from the preapproved public institute/ university 2 times during construction as per Engineer-in-charge.</t>
  </si>
  <si>
    <t>EM-11 Air quality (SPM, PM10)) measurement- It can be measured from the pre-approved public institute/ university 2 times during construction as per Engineer-in-charge</t>
  </si>
  <si>
    <t>EM-12 Water quality water (PH, turbidity, hardness, Cl, TDS, Mn, As, Fe,one for ground water and one for surface TC,FC)- by any recognized laboratory as per Engineer-incharge.</t>
  </si>
  <si>
    <t>New 230/132/33 kV Substation at  KACHUA</t>
  </si>
  <si>
    <t>Schedule No. B7:</t>
  </si>
  <si>
    <t>Schedule B7: EMP Implementation Cost</t>
  </si>
  <si>
    <t>EMP Implementation Cost</t>
  </si>
  <si>
    <t>Nitrogen Cylinder set per Substation</t>
  </si>
  <si>
    <t>Rupture disk as per number of TP’s in a substation</t>
  </si>
  <si>
    <t>Electrical Actuator as per number of TP’s in a substation;</t>
  </si>
  <si>
    <t>Isolation valve sensors</t>
  </si>
  <si>
    <t>LHD set</t>
  </si>
  <si>
    <t xml:space="preserve">SF6 evacuation and filling plant </t>
  </si>
  <si>
    <t xml:space="preserve"> XLPE termination kits</t>
  </si>
  <si>
    <t xml:space="preserve"> All types of control valves for SF6 gas</t>
  </si>
  <si>
    <t xml:space="preserve"> Rubber gaskets “O” rings and seals for SF6 gas</t>
  </si>
  <si>
    <t xml:space="preserve">Miscellaneous </t>
  </si>
  <si>
    <t>lot/substation</t>
  </si>
  <si>
    <t>Warter spray nozzles</t>
  </si>
  <si>
    <t>Release sprinklers</t>
  </si>
  <si>
    <t>Set of internal parts of deluge valve</t>
  </si>
  <si>
    <t>Set of sealings for deluge valves of each type</t>
  </si>
  <si>
    <t>Set of sealings for pipes and flanges</t>
  </si>
  <si>
    <t>Set of spare parts for jockey pump</t>
  </si>
  <si>
    <t>Set of spare parts for control panel and automatic level indicator</t>
  </si>
  <si>
    <t>Set of spare parts for the air supply and reducing devices</t>
  </si>
  <si>
    <t>Fire fighting pump complete with coupling</t>
  </si>
  <si>
    <t>Water Spray system</t>
  </si>
  <si>
    <t>Transformer Fire-Fighting system (water Spray type) for three phase outdoor type power transformer</t>
  </si>
  <si>
    <t>Complete Water spray system for transformers fire-fighting including  reservoir, pipe network and pump etc.</t>
  </si>
  <si>
    <t xml:space="preserve">Transformer Fire-Fighting system (water Spray type) for three phase outdoor type power transformer 
</t>
  </si>
  <si>
    <t>2B.B5</t>
  </si>
  <si>
    <t>Complete Protection Panel including wiring, lighting,humidity controller, heater &amp; other accessories</t>
  </si>
  <si>
    <t>Each Comprising</t>
  </si>
  <si>
    <t>Selector Switch for Enabling/Disabling BBP,BFP, all function</t>
  </si>
  <si>
    <t>Complete Panel including wiring, lighting,humidity controller, heater &amp; other accessories</t>
  </si>
  <si>
    <t>Panel including wiring, lighting,humidity controller, heater &amp; other accessories</t>
  </si>
  <si>
    <t xml:space="preserve">Transformer Fire-Fighting system (water Spray type) for three phase outdoor type power transformer 
</t>
  </si>
  <si>
    <t>refer to Schedule B4</t>
  </si>
  <si>
    <t>Current transformer 36 kV, 31.5 kA/1s, 50Hz, 170/70 kV BIL, single phase, 2500/1 , 3-core,  post type</t>
  </si>
  <si>
    <t>Voltage transformer 36kV, 50Hz, 170/70 kV BIL, single phase, 33/V3 / 0.110/V3 / 0.110/V3 kV, 3 secondary windings, inductive type</t>
  </si>
  <si>
    <t xml:space="preserve">Surge arrester 36 kV, 30 kV continuous operating voltage, 10 kA nominal discharge current, 50 Hz, single phase, gapless, metal oxide type for all five (05) substations </t>
  </si>
  <si>
    <t>Circuit Breaker 36 kV, 2500 A, 31.5kA/1s, 50 Hz, 170/70 kV BIL, three pole, vacuum type, for outdoor installation with one spring-stored energy operating mechanism</t>
  </si>
  <si>
    <t>Disconnector 36 kV, 2500 A, 31.5 kA/1s, 50 Hz, 170/70 kV BIL, three pole, single vertical break, post type, motor operated</t>
  </si>
  <si>
    <t>Complete Fire Fighting system for GIS Hall &amp; Control Room</t>
  </si>
  <si>
    <t>1D6</t>
  </si>
  <si>
    <t>230kV GIS Hall</t>
  </si>
  <si>
    <t>132kV GIS Hall</t>
  </si>
  <si>
    <t>Panel &amp; Control Room</t>
  </si>
  <si>
    <t>2D.D6</t>
  </si>
  <si>
    <t>2C.D6</t>
  </si>
  <si>
    <t>2B.D6</t>
  </si>
  <si>
    <t>2A.D6</t>
  </si>
  <si>
    <t>2E.D6</t>
  </si>
  <si>
    <t>Complete civil works for one no's three storied 132kV GIS &amp; Operation Room</t>
  </si>
  <si>
    <t>Complete civil works for 1 No. three storied GIS Hall, Operation &amp; Panel Room</t>
  </si>
  <si>
    <t>6 person capacity  lift</t>
  </si>
  <si>
    <t>PDH &amp; SDH and 48/24 Core ODF with necessary connection work and testing shall be installed.</t>
  </si>
  <si>
    <t>Extension of PDH &amp; SDH and 48 Core ODF with necessary connection work and testing shall be installed.</t>
  </si>
  <si>
    <t>PDH  &amp;  SDH and 48/24 Core ODF with necessary connection work and testing shall be installed.</t>
  </si>
  <si>
    <t>PDH  &amp; SDH and 48/24 Core ODF with necessary connection work and testing shall be installed.</t>
  </si>
  <si>
    <t>1A</t>
  </si>
  <si>
    <t xml:space="preserve">b) </t>
  </si>
  <si>
    <t>Water Spray system   for three phase outdoor type auto transformer</t>
  </si>
  <si>
    <t>Fast Depressurization system for three phase outdoor type auto transformer</t>
  </si>
  <si>
    <t xml:space="preserve">The Length of GIL shall be different for different bay as per actual design </t>
  </si>
  <si>
    <r>
      <t>Current transformer</t>
    </r>
    <r>
      <rPr>
        <sz val="10"/>
        <rFont val="Arial"/>
        <family val="2"/>
      </rPr>
      <t xml:space="preserve"> 36 kV, 31.5 kA/1s, 50Hz, 170/70 kV BIL, single phase, 2500/1 , 3-core,  post type with double secondary box</t>
    </r>
  </si>
  <si>
    <r>
      <t>Voltage transformer</t>
    </r>
    <r>
      <rPr>
        <sz val="10"/>
        <rFont val="Arial"/>
        <family val="2"/>
      </rPr>
      <t xml:space="preserve"> 36kV, 50Hz, 170/70 kV BIL, single phase, 33/V3 / 0.110/V3 / 0.110/V3 kV, 3 secondary windings, inductive type with double secondary box</t>
    </r>
  </si>
  <si>
    <t>Protection Panel including wiring, lighting,heater &amp; other accessories</t>
  </si>
  <si>
    <r>
      <t>Surge arrester</t>
    </r>
    <r>
      <rPr>
        <sz val="10"/>
        <rFont val="Arial"/>
        <family val="2"/>
      </rPr>
      <t xml:space="preserve"> 36 kV, 30 kV continuous operating voltage, 10 kA nominal discharge current, 50 Hz, single phase, gapless, metal oxide type for all five (05) substations </t>
    </r>
  </si>
  <si>
    <t>245kV, 3150A, 50kA/3s, three phase, single pole operation circuit breaker complete with spring-stored energy operating mechanism</t>
  </si>
  <si>
    <t>245kV, 3150A, 50kA/3s three phase line disconnector integral with high speed earth switch complete with motor operating mechanism</t>
  </si>
  <si>
    <t xml:space="preserve">245kV single phase, 3 core,  Class 0.2, 10VA for Metering and Class 3P,15VA for Protection, voltage transformer </t>
  </si>
  <si>
    <t xml:space="preserve">245kV, 50kA/3s, single phase, 5-core, current transformer </t>
  </si>
  <si>
    <t xml:space="preserve">245kV single phase, 3 core,  Class 0.2,10VA for Metering and Class 3P,15VA for Protection, voltage transformer </t>
  </si>
  <si>
    <t>245kV, 4000A, 50kA/3s, three phase double busbar</t>
  </si>
  <si>
    <t>216kV rated voltage, 192kV(rms) continuous operating voltage at 50oC, 10kA nominal discharge current, 50Hz, gapless metal oxide type, single phase surge arresters</t>
  </si>
  <si>
    <t>245kV,3150A, 50kA/3s, three phase busbar disconnector complete with motor operating mechanism</t>
  </si>
  <si>
    <t xml:space="preserve">245kV,50kA/3s single phase, 5-core, current transformer </t>
  </si>
  <si>
    <t xml:space="preserve">245kV, 50kA/3s single phase, 5-core, current transformer </t>
  </si>
  <si>
    <t xml:space="preserve">245kV,  50kA/3s, single phase, 5-core, current transformer </t>
  </si>
  <si>
    <t xml:space="preserve">145kV single phase voltage transformer 3 core,  Class 0.2 for Metering and Class 3P for Protection, </t>
  </si>
  <si>
    <t xml:space="preserve">145kV, 2500A, 40kA/3s, single phase, 3-core, current transformers </t>
  </si>
  <si>
    <t xml:space="preserve">145kV, 40kA/3s, single phase, 2-core, current transformer </t>
  </si>
  <si>
    <t xml:space="preserve">145kV single phase voltage transformer 2 core,  Class 0.2 for Metering and Class 3P for Protection, </t>
  </si>
  <si>
    <t>245kV, 3150A, 50kA/3s single phase, 6-core, current transformer with cores as follows:</t>
  </si>
  <si>
    <t>145kV single phase voltage transformer 2 core,  Class 0.2,5VA for Metering and Class 3P,10VA for Protection</t>
  </si>
  <si>
    <t>145kV single phase voltage transformer 3 core,  Class 0.2 for Metering and Class 3P for Protection</t>
  </si>
  <si>
    <t xml:space="preserve">245kV single phase, 2 core,  Class 0.2, 10VA for Metering and Class 3P,15VA for Protection,  voltage transformer </t>
  </si>
  <si>
    <t xml:space="preserve">245kV single phase, 2 core,  Class 0.2,10VA for Metering and Class 3P,15VA for Protection, voltage transformer </t>
  </si>
  <si>
    <t xml:space="preserve">245kV single phase, 2 core,  Class 0.2,5VA for Metering and Class 3P,10VA for Protection voltage transformer </t>
  </si>
  <si>
    <t xml:space="preserve">Single phase Inductive voltage transformer (IVT), 2-core </t>
  </si>
  <si>
    <t>145kV single phase voltage transformer 2 core,  Class 0.2 for Metering and Class 3P for Protection</t>
  </si>
  <si>
    <t xml:space="preserve">245kV single phase, 2 core,  Class 0.2,5VA for Metering and Class 3P,10VA for Protection, voltage transformer </t>
  </si>
  <si>
    <t xml:space="preserve">Single phase Inductive voltage transformer (VT), 2-core, </t>
  </si>
  <si>
    <t xml:space="preserve">245kV single phase, 2 core,  Class 0.2, 10VA for Metering and Class 3P, 15VA  for Protection, voltage transformer </t>
  </si>
  <si>
    <t xml:space="preserve">145kV single phase, 2 core, voltage transformer </t>
  </si>
  <si>
    <t>145kV single phase, 2 core,  voltage transformer with windings as follows:</t>
  </si>
  <si>
    <t>145kV single phase voltage transformer 2core,  Class 0.2 for Metering and Class 3P for Protection</t>
  </si>
  <si>
    <t>145kV single phase voltage transformer 2core,  Class 0.2,5VA for Metering and Class 3P,10VA for Protection</t>
  </si>
  <si>
    <t>Single phase Inductive voltage transformer (IVT), 2-core, 132/√3/0.110/√3:0.110/√3:.110/√3kV</t>
  </si>
  <si>
    <t>Single phase current transformer, 5-core,40kA/1s</t>
  </si>
  <si>
    <t>1M6</t>
  </si>
  <si>
    <t>1M7</t>
  </si>
  <si>
    <t>1M8</t>
  </si>
  <si>
    <t>Preservation of top soil before filling and re-spread of preserved soil after filling</t>
  </si>
  <si>
    <t>Laboratory test (Pb, Cd, Cr, Zn, Mn, As, Hg) of fill material for ensuring suitable material (non-contaminated).
Once before filling</t>
  </si>
  <si>
    <t>Ensuring fencing, fire safety and occupational health safety during construction</t>
  </si>
  <si>
    <t>2A.M6</t>
  </si>
  <si>
    <t>2A.M7</t>
  </si>
  <si>
    <t>2A.M8</t>
  </si>
  <si>
    <t>2B.M6</t>
  </si>
  <si>
    <t>2B.M7</t>
  </si>
  <si>
    <t>2B.M8</t>
  </si>
  <si>
    <t>2C.M6</t>
  </si>
  <si>
    <t>2C.M7</t>
  </si>
  <si>
    <t>2C.M8</t>
  </si>
  <si>
    <t>2D.M6</t>
  </si>
  <si>
    <t>2D.M7</t>
  </si>
  <si>
    <t>2D.M8</t>
  </si>
  <si>
    <t>2E.M6</t>
  </si>
  <si>
    <t>2E.M7</t>
  </si>
  <si>
    <t>2E.M8</t>
  </si>
  <si>
    <t>_10 ton EOT Crane</t>
  </si>
  <si>
    <r>
      <t>Circuit Breaker</t>
    </r>
    <r>
      <rPr>
        <sz val="10"/>
        <rFont val="Arial"/>
        <family val="2"/>
      </rPr>
      <t xml:space="preserve"> 36 kV, 63</t>
    </r>
    <r>
      <rPr>
        <b/>
        <sz val="10"/>
        <rFont val="Arial"/>
        <family val="2"/>
      </rPr>
      <t>0 A</t>
    </r>
    <r>
      <rPr>
        <sz val="10"/>
        <rFont val="Arial"/>
        <family val="2"/>
      </rPr>
      <t>, 31.5kA/1s, 50 Hz, 170/70 kV BIL, three pole, vacuum type, for outdoor installation with one spring-stored energy operating mechanism</t>
    </r>
  </si>
  <si>
    <r>
      <t>Disconnector</t>
    </r>
    <r>
      <rPr>
        <sz val="10"/>
        <rFont val="Arial"/>
        <family val="2"/>
      </rPr>
      <t xml:space="preserve"> 36 kV, 63</t>
    </r>
    <r>
      <rPr>
        <b/>
        <sz val="10"/>
        <rFont val="Arial"/>
        <family val="2"/>
      </rPr>
      <t>0 A</t>
    </r>
    <r>
      <rPr>
        <sz val="10"/>
        <rFont val="Arial"/>
        <family val="2"/>
      </rPr>
      <t>, 31.5kA/1s, 50 Hz, 170/70 kV BIL, three pole, single vertical break, post type, motor operated</t>
    </r>
  </si>
  <si>
    <r>
      <t>Surge arrester</t>
    </r>
    <r>
      <rPr>
        <sz val="10"/>
        <rFont val="Arial"/>
        <family val="2"/>
      </rPr>
      <t xml:space="preserve"> 36 kV, 30 kV continuous operating voltage, 10 kA nominal discharge current, 50 Hz, single phase, gapless, metal oxide type</t>
    </r>
  </si>
  <si>
    <r>
      <t>Autotransformer</t>
    </r>
    <r>
      <rPr>
        <sz val="10"/>
        <rFont val="Arial"/>
        <family val="2"/>
      </rPr>
      <t xml:space="preserve"> 230/135/34.5 kV three phase ONAF 350/350/100 MVA, ONAN 250/250/70 MVA, YNa0d1, with On-load tap changer, with tertiary winding (brought out to terminal bushings)</t>
    </r>
  </si>
  <si>
    <r>
      <t xml:space="preserve">New 230/132/33 kV Substation at  </t>
    </r>
    <r>
      <rPr>
        <b/>
        <sz val="20"/>
        <rFont val="Arial"/>
        <family val="2"/>
      </rPr>
      <t>KACHUA</t>
    </r>
  </si>
  <si>
    <t>Total Price in words ( for New Kochua 230/132/33kV SS)...........................................................................................................................................................................</t>
  </si>
  <si>
    <r>
      <t>Circuit Breaker</t>
    </r>
    <r>
      <rPr>
        <sz val="10"/>
        <rFont val="Arial"/>
        <family val="2"/>
      </rPr>
      <t xml:space="preserve"> 36 kV, 250</t>
    </r>
    <r>
      <rPr>
        <b/>
        <sz val="10"/>
        <rFont val="Arial"/>
        <family val="2"/>
      </rPr>
      <t>0 A</t>
    </r>
    <r>
      <rPr>
        <sz val="10"/>
        <rFont val="Arial"/>
        <family val="2"/>
      </rPr>
      <t>, 31.5kA/1s, 50 Hz, 170/70 kV BIL, three pole, vacuum type, for outdoor installation with one spring-stored energy operating mechanism</t>
    </r>
  </si>
  <si>
    <r>
      <t>Disconnector</t>
    </r>
    <r>
      <rPr>
        <sz val="10"/>
        <rFont val="Arial"/>
        <family val="2"/>
      </rPr>
      <t xml:space="preserve"> 36 kV, 250</t>
    </r>
    <r>
      <rPr>
        <b/>
        <sz val="10"/>
        <rFont val="Arial"/>
        <family val="2"/>
      </rPr>
      <t>0 A</t>
    </r>
    <r>
      <rPr>
        <sz val="10"/>
        <rFont val="Arial"/>
        <family val="2"/>
      </rPr>
      <t>, 31.5 kA/1s, 50 Hz, 170/70 kV BIL, three pole, single vertical break, post type, motor operated</t>
    </r>
  </si>
  <si>
    <r>
      <t xml:space="preserve">Total Price in words ( for New Laksham 132/33kV SS) </t>
    </r>
    <r>
      <rPr>
        <sz val="10"/>
        <rFont val="Arial"/>
        <family val="2"/>
      </rPr>
      <t>............................................................................................................................................................................</t>
    </r>
  </si>
  <si>
    <r>
      <t>Total Price in words ( for New Muradnagar 132/33kV SS)</t>
    </r>
    <r>
      <rPr>
        <sz val="10"/>
        <rFont val="Arial"/>
        <family val="2"/>
      </rPr>
      <t>............................................................................................................................................................................</t>
    </r>
  </si>
  <si>
    <r>
      <t>Total Price in words ( for New Chandina 132/33kV SS)</t>
    </r>
    <r>
      <rPr>
        <sz val="10"/>
        <rFont val="Arial"/>
        <family val="2"/>
      </rPr>
      <t>............................................................................................................................................................................</t>
    </r>
  </si>
  <si>
    <r>
      <t>Current transformer</t>
    </r>
    <r>
      <rPr>
        <sz val="10"/>
        <rFont val="Arial"/>
        <family val="2"/>
      </rPr>
      <t xml:space="preserve"> 36 kV, 31.5 kA/1s, 50Hz, 170/70 kV BIL, single phase, 630-1250/1/1 , 2-core,  post type</t>
    </r>
  </si>
  <si>
    <r>
      <t>Surge arrester</t>
    </r>
    <r>
      <rPr>
        <sz val="10"/>
        <rFont val="Arial"/>
        <family val="2"/>
      </rPr>
      <t xml:space="preserve"> 36 kV, 30 kV continuous operating voltage, 10 kA nominal discharge current, 50 Hz, single phase, gapless, metal oxide type </t>
    </r>
  </si>
  <si>
    <r>
      <t>Total Price in words ( for New Laxmipur 132/33kV SS)</t>
    </r>
    <r>
      <rPr>
        <sz val="10"/>
        <rFont val="Arial"/>
        <family val="2"/>
      </rPr>
      <t>............................................................................................................................................................................</t>
    </r>
  </si>
  <si>
    <r>
      <t>Total Price in words(for New Kosba 132/33kV SS)</t>
    </r>
    <r>
      <rPr>
        <sz val="10"/>
        <rFont val="Arial"/>
        <family val="2"/>
      </rPr>
      <t>............................................................................................................................................................................</t>
    </r>
  </si>
  <si>
    <r>
      <t>Total Price in words (for Extension works at GAZARIA SS)</t>
    </r>
    <r>
      <rPr>
        <sz val="10"/>
        <rFont val="Arial"/>
        <family val="2"/>
      </rPr>
      <t>............................................................................................................................................................................</t>
    </r>
  </si>
  <si>
    <r>
      <t>Total Price in words (for Extension works at Comilla(N) SS)</t>
    </r>
    <r>
      <rPr>
        <sz val="10"/>
        <rFont val="Arial"/>
        <family val="2"/>
      </rPr>
      <t>............................................................................................................................................................................</t>
    </r>
  </si>
  <si>
    <t>245kV,  50kA/3s, three phase, gang pole operation circuit breaker complete with spring-stored energy operating mechanism</t>
  </si>
  <si>
    <t>245kV,  50kA/3s, three phase busbar disconnector complete with motor operating mechanism</t>
  </si>
  <si>
    <t>245kV, 50kA/3s, three phase, gang pole operation circuit breaker complete with spring-stored energy operating mechanism</t>
  </si>
  <si>
    <t>_Indoor equipment foundation 230kV switchyard</t>
  </si>
  <si>
    <r>
      <t>Circuit Breaker</t>
    </r>
    <r>
      <rPr>
        <sz val="10"/>
        <color theme="1"/>
        <rFont val="Arial"/>
        <family val="2"/>
      </rPr>
      <t xml:space="preserve"> 36 kV, 63</t>
    </r>
    <r>
      <rPr>
        <b/>
        <sz val="10"/>
        <color theme="1"/>
        <rFont val="Arial"/>
        <family val="2"/>
      </rPr>
      <t>0 A</t>
    </r>
    <r>
      <rPr>
        <sz val="10"/>
        <color theme="1"/>
        <rFont val="Arial"/>
        <family val="2"/>
      </rPr>
      <t>, 31.5kA/1s, 50 Hz, 170/70 kV BIL, three pole, vacuum type, for outdoor installation with one spring-stored energy operating mechanism</t>
    </r>
  </si>
  <si>
    <r>
      <t>Disconnector</t>
    </r>
    <r>
      <rPr>
        <sz val="10"/>
        <color theme="1"/>
        <rFont val="Arial"/>
        <family val="2"/>
      </rPr>
      <t xml:space="preserve"> 36 kV, 63</t>
    </r>
    <r>
      <rPr>
        <b/>
        <sz val="10"/>
        <color theme="1"/>
        <rFont val="Arial"/>
        <family val="2"/>
      </rPr>
      <t>0 A</t>
    </r>
    <r>
      <rPr>
        <sz val="10"/>
        <color theme="1"/>
        <rFont val="Arial"/>
        <family val="2"/>
      </rPr>
      <t>, 31.5kA/1s, 50 Hz, 170/70 kV BIL, three pole, single vertical break, post type, motor operated</t>
    </r>
  </si>
  <si>
    <r>
      <t>Current transformer</t>
    </r>
    <r>
      <rPr>
        <sz val="10"/>
        <color theme="1"/>
        <rFont val="Arial"/>
        <family val="2"/>
      </rPr>
      <t xml:space="preserve"> 36 kV, 31.5kA/1s, 50Hz, 170/70 kV BIL, single phase, 10/1, 630-1250/1 , 2-core,  post type</t>
    </r>
  </si>
  <si>
    <r>
      <t>Voltage transformer</t>
    </r>
    <r>
      <rPr>
        <sz val="10"/>
        <color theme="1"/>
        <rFont val="Arial"/>
        <family val="2"/>
      </rPr>
      <t xml:space="preserve"> 36kV, 50Hz, 170/70 kV BIL, single phase, 33/V3 / 110/V3 / 110/V3 kV/V/V, 2 secondary windings, inductive type</t>
    </r>
  </si>
  <si>
    <r>
      <t>Surge arrester</t>
    </r>
    <r>
      <rPr>
        <sz val="10"/>
        <color theme="1"/>
        <rFont val="Arial"/>
        <family val="2"/>
      </rPr>
      <t xml:space="preserve"> 36 kV, 30 kV continuous operating voltage, 10 kA nominal discharge current, 50 Hz, single phase, gapless, metal oxide type</t>
    </r>
  </si>
  <si>
    <r>
      <t>Autotransformer</t>
    </r>
    <r>
      <rPr>
        <sz val="10"/>
        <color theme="1"/>
        <rFont val="Arial"/>
        <family val="2"/>
      </rPr>
      <t xml:space="preserve"> 230/135/34.5 kV three phase ONAF 350/350/100 MVA, ONAN 250/250/70 MVA, YNa0d1, with On-load tap changer, with tertiary winding (brought out to terminal bushings)</t>
    </r>
  </si>
  <si>
    <r>
      <t xml:space="preserve">New 230/132/33 kV Substation at  </t>
    </r>
    <r>
      <rPr>
        <b/>
        <sz val="20"/>
        <color theme="1"/>
        <rFont val="Arial"/>
        <family val="2"/>
      </rPr>
      <t>KACHUA</t>
    </r>
  </si>
  <si>
    <r>
      <t>Circuit Breaker</t>
    </r>
    <r>
      <rPr>
        <sz val="10"/>
        <color theme="1"/>
        <rFont val="Arial"/>
        <family val="2"/>
      </rPr>
      <t xml:space="preserve"> 36 kV, 250</t>
    </r>
    <r>
      <rPr>
        <b/>
        <sz val="10"/>
        <color theme="1"/>
        <rFont val="Arial"/>
        <family val="2"/>
      </rPr>
      <t>0 A</t>
    </r>
    <r>
      <rPr>
        <sz val="10"/>
        <color theme="1"/>
        <rFont val="Arial"/>
        <family val="2"/>
      </rPr>
      <t>, 31.5kA/1s, 50 Hz, 170/70 kV BIL, three pole, vacuum type, for outdoor installation with one spring-stored energy operating mechanism</t>
    </r>
  </si>
  <si>
    <r>
      <t>Disconnector</t>
    </r>
    <r>
      <rPr>
        <sz val="10"/>
        <color theme="1"/>
        <rFont val="Arial"/>
        <family val="2"/>
      </rPr>
      <t xml:space="preserve"> 36 kV, 250</t>
    </r>
    <r>
      <rPr>
        <b/>
        <sz val="10"/>
        <color theme="1"/>
        <rFont val="Arial"/>
        <family val="2"/>
      </rPr>
      <t>0 A</t>
    </r>
    <r>
      <rPr>
        <sz val="10"/>
        <color theme="1"/>
        <rFont val="Arial"/>
        <family val="2"/>
      </rPr>
      <t>, 31.5 kA/1s, 50 Hz, 170/70 kV BIL, three pole, single vertical break, post type, motor operated</t>
    </r>
  </si>
  <si>
    <r>
      <t>Current transformer</t>
    </r>
    <r>
      <rPr>
        <sz val="10"/>
        <color theme="1"/>
        <rFont val="Arial"/>
        <family val="2"/>
      </rPr>
      <t xml:space="preserve"> 36 kV, 31.5 kA/1s, 50Hz, 170/70 kV BIL, single phase, 2500/1 , 3-core,  post type with double secondary box</t>
    </r>
  </si>
  <si>
    <r>
      <t>Voltage transformer</t>
    </r>
    <r>
      <rPr>
        <sz val="10"/>
        <color theme="1"/>
        <rFont val="Arial"/>
        <family val="2"/>
      </rPr>
      <t xml:space="preserve"> 36kV, 50Hz, 170/70 kV BIL, single phase, 33/V3 / 0.110/V3 / 0.110/V3 kV, 3 secondary windings, inductive type with double secondary box</t>
    </r>
  </si>
  <si>
    <r>
      <t>Surge arrester</t>
    </r>
    <r>
      <rPr>
        <sz val="10"/>
        <color theme="1"/>
        <rFont val="Arial"/>
        <family val="2"/>
      </rPr>
      <t xml:space="preserve"> 36 kV, 30 kV continuous operating voltage, 10 kA nominal discharge current, 50 Hz, single phase, gapless, metal oxide type for all five (05) substations </t>
    </r>
  </si>
  <si>
    <r>
      <t xml:space="preserve">Total Price in words ( for New Laksham 132/33kV SS) </t>
    </r>
    <r>
      <rPr>
        <sz val="10"/>
        <color theme="1"/>
        <rFont val="Arial"/>
        <family val="2"/>
      </rPr>
      <t>............................................................................................................................................................................</t>
    </r>
  </si>
  <si>
    <r>
      <t>Total Price in words ( for New Muradnagar 132/33kV SS)</t>
    </r>
    <r>
      <rPr>
        <sz val="10"/>
        <color theme="1"/>
        <rFont val="Arial"/>
        <family val="2"/>
      </rPr>
      <t>............................................................................................................................................................................</t>
    </r>
  </si>
  <si>
    <r>
      <t>Total Price in words ( for New Chandina 132/33kV SS)</t>
    </r>
    <r>
      <rPr>
        <sz val="10"/>
        <color theme="1"/>
        <rFont val="Arial"/>
        <family val="2"/>
      </rPr>
      <t>............................................................................................................................................................................</t>
    </r>
  </si>
  <si>
    <r>
      <t>Current transformer</t>
    </r>
    <r>
      <rPr>
        <sz val="10"/>
        <color theme="1"/>
        <rFont val="Arial"/>
        <family val="2"/>
      </rPr>
      <t xml:space="preserve"> 36 kV, 31.5 kA/1s, 50Hz, 170/70 kV BIL, single phase, 630-1250/1/1 , 2-core,  post type</t>
    </r>
  </si>
  <si>
    <r>
      <t>Voltage transformer</t>
    </r>
    <r>
      <rPr>
        <sz val="10"/>
        <color theme="1"/>
        <rFont val="Arial"/>
        <family val="2"/>
      </rPr>
      <t xml:space="preserve"> 36kV, 50Hz, 170/70 kV BIL, single phase,  2 secondary windings, inductive type</t>
    </r>
  </si>
  <si>
    <r>
      <t>Total Price in words ( for New Laxmipur 132/33kV SS)</t>
    </r>
    <r>
      <rPr>
        <sz val="10"/>
        <color theme="1"/>
        <rFont val="Arial"/>
        <family val="2"/>
      </rPr>
      <t>............................................................................................................................................................................</t>
    </r>
  </si>
  <si>
    <r>
      <t>Total Price in words(for New Kosba 132/33kV SS)</t>
    </r>
    <r>
      <rPr>
        <sz val="10"/>
        <color theme="1"/>
        <rFont val="Arial"/>
        <family val="2"/>
      </rPr>
      <t>............................................................................................................................................................................</t>
    </r>
  </si>
  <si>
    <r>
      <t>Total Price in words (for Extension works at GAZARIA SS)</t>
    </r>
    <r>
      <rPr>
        <sz val="10"/>
        <color theme="1"/>
        <rFont val="Arial"/>
        <family val="2"/>
      </rPr>
      <t>............................................................................................................................................................................</t>
    </r>
  </si>
  <si>
    <r>
      <t>Total Price in words (for Extension works at Comilla(N) SS)</t>
    </r>
    <r>
      <rPr>
        <sz val="10"/>
        <color theme="1"/>
        <rFont val="Arial"/>
        <family val="2"/>
      </rPr>
      <t>............................................................................................................................................................................</t>
    </r>
  </si>
  <si>
    <r>
      <t>Unit Price</t>
    </r>
    <r>
      <rPr>
        <b/>
        <vertAlign val="superscript"/>
        <sz val="9"/>
        <color theme="1"/>
        <rFont val="Arial Narrow"/>
        <family val="2"/>
      </rPr>
      <t>1</t>
    </r>
  </si>
  <si>
    <r>
      <t>Total Price</t>
    </r>
    <r>
      <rPr>
        <b/>
        <vertAlign val="superscript"/>
        <sz val="9"/>
        <color theme="1"/>
        <rFont val="Arial Narrow"/>
        <family val="2"/>
      </rPr>
      <t>1</t>
    </r>
  </si>
  <si>
    <r>
      <t>Total Price in words</t>
    </r>
    <r>
      <rPr>
        <sz val="10"/>
        <color theme="1"/>
        <rFont val="Arial Narrow"/>
        <family val="2"/>
      </rPr>
      <t>............................................................................................................................................................................</t>
    </r>
  </si>
  <si>
    <r>
      <t>Current transformer</t>
    </r>
    <r>
      <rPr>
        <sz val="10"/>
        <color theme="1"/>
        <rFont val="Arial"/>
        <family val="2"/>
      </rPr>
      <t xml:space="preserve"> 36 kV, 31.5kA/1s, 50Hz, 170/70 kV BIL, single phase, 630-1250/1/1 , 2-core,  post type</t>
    </r>
  </si>
  <si>
    <t>245kV, 3150A, 50kA/3s, three phase, Gang pole operation circuit breaker complete with spring-stored energy operating mechanism</t>
  </si>
  <si>
    <t>132kV, 2000A GIL for connection between secondary side of Power transformer &amp; 132kV switchgear near existing 132kV AIS Bus</t>
  </si>
  <si>
    <t>36kV, 300 mm2  XLPE power cable for connection between tertiary side of Power transformer &amp; 33/0.4kV Auxiliary transformer.</t>
  </si>
  <si>
    <t>CB,DS; CT,PT &amp; LA ( 3 No.s= 1set)</t>
  </si>
  <si>
    <t>145kV, 1600A, 40kA/3s, three phase, Gang pole operation circuit breaker complete with spring-stored energy operating mechanism</t>
  </si>
  <si>
    <t>145kV, 2500A, 40kA/3s, three phase, Gang pole operation circuit breaker complete with spring-stored energy operating mechanism</t>
  </si>
  <si>
    <t>145kV, 1600A, 40kA/3s, three phase, gang pole operation circuit breaker complete with spring-stored energy operating mechanism</t>
  </si>
  <si>
    <t>145kV, 2500A, 40kA/3s, three phase, gang pole operation circuit breaker complete with spring-stored energy operating mechanism</t>
  </si>
  <si>
    <t>120kV rated voltage  at 50oC, 10kA nominal discharge current, 50Hz, gapless metal oxide type, single phase surge arresters</t>
  </si>
  <si>
    <t xml:space="preserve">On-line Dissolved Gas Analyzer &amp; Moisture monitoring system for 230/135/34.5kV auto transformers </t>
  </si>
  <si>
    <t>216kV rated voltage at 50oC, 10kA nominal discharge current, 50Hz, gapless metal oxide type, single phase surge arresters</t>
  </si>
  <si>
    <t>CB,DS; CT,PT &amp; LA ( 3 no.'s= 1set)</t>
  </si>
  <si>
    <t>120kV rated voltage at 50oC, 10kA nominal discharge current, 50Hz, gapless metal oxide type, single phase surge arrester</t>
  </si>
  <si>
    <t>120kV rated voltage at 50oC, 10kA nominal discharge current, 50Hz, gapless metal oxide type, single phase surge arresters</t>
  </si>
  <si>
    <t>216kV rated voltage  at 50oC, 10kA nominal discharge current, 50Hz, gapless metal oxide type, single phase surge arresters</t>
  </si>
  <si>
    <t>245kV, 3150A, 50kA/3s, three phase Enclosure double busbar</t>
  </si>
  <si>
    <t xml:space="preserve">245kV,  50kA/3s, single phase, 2-core, current transformers </t>
  </si>
  <si>
    <t xml:space="preserve">245kV,  50kA/3s, single phase, 3-core, current transformer </t>
  </si>
  <si>
    <t xml:space="preserve">245kV, 50kA/3s, single phase, 2-core, current transformers </t>
  </si>
  <si>
    <t xml:space="preserve">245kV, 50kA/3s, single phase, 3-core, current transformer </t>
  </si>
  <si>
    <t>GIL</t>
  </si>
  <si>
    <t>SF6-Air Bushing</t>
  </si>
  <si>
    <t>Cable sealing End</t>
  </si>
  <si>
    <t xml:space="preserve">Earthing / Auxiliary Power Transformer 33/0.415 kV, three phase 250 kVA, Dyn11, ONAN , associated outdoor neutral CTs and steel support structures including all necessary connections.                 </t>
  </si>
  <si>
    <t xml:space="preserve">Earthing / Auxiliary Power Transformer 33/0.415 kV, three phase 350 kVA, ZNyn11, ONAN, with Off-load tap changer, associated outdoor neutral CTs and steel support structures including all necessary connections.                 </t>
  </si>
  <si>
    <t>36kV, 300 mm2  XLPE power cable for connection between tertiary side of Power transformer &amp; 33/0.415kV Auxiliary transformer.</t>
  </si>
  <si>
    <t>145kV single phase voltage transformer 2 core,  Class 0.2,10VA for Metering and Class 3P,15VA for Protection</t>
  </si>
  <si>
    <t xml:space="preserve">145kV single phase voltage transformer 2 core,  Class 0.2,10VA for Metering and Class 3P,15VA for Protection, </t>
  </si>
  <si>
    <t>145 kV Indoor Type Air Insulated Switchgear (AIS), equipment connection and steel structures</t>
  </si>
  <si>
    <t>complete civil works in existing control building to accommodate the equipment which is in the scope of work</t>
  </si>
  <si>
    <t>245kV, 3150A, 50kA/3s, three phase line side disconnector with earth switch complete with motor operating mechanism</t>
  </si>
  <si>
    <t>145kV, 1600A, 40kA/3s three phase line side disconnector integral with earth switch complete with motor operating mechanism</t>
  </si>
  <si>
    <t>145kV, 1600A, 40kA/3s three phase line disconnector integral with  earth switch complete with motor operating mechanism</t>
  </si>
  <si>
    <t>145kV, 1600A, 40kA/3s three phase line disconnector integral with earth switch complete with motor operating mechanism</t>
  </si>
  <si>
    <t>set of Tools for each substation ( as per table 01 of clause 1.4.4 of volume 02)</t>
  </si>
  <si>
    <t>Gantry steel structures for Transformer</t>
  </si>
  <si>
    <t>Complete set of miscellaneous items required for safe and efficient operation of the switchgear, busbar end covers or link to adjacent switchgear panel, cables, metal support structure, grounding, sepecial equipment as per specification etc.   as appropriate</t>
  </si>
  <si>
    <t>Offline Partial Discharge monitoring Device for GIS</t>
  </si>
  <si>
    <t>set of Tools (Gas leakage detector, oxygen analyzer, moisture meter ) for GIS at each substation  as per clause 3.4.5 of volume 02</t>
  </si>
  <si>
    <t>SF6 density monitoring device</t>
  </si>
  <si>
    <t>SF6 pressure monitring device</t>
  </si>
  <si>
    <t xml:space="preserve"> 1 cylinder of SF6 gas with valve</t>
  </si>
  <si>
    <t>Set of gas filling/handling equipment with all accessories</t>
  </si>
  <si>
    <t>circuit breaker operational analyzer with accessories including connecting lead</t>
  </si>
  <si>
    <t>x</t>
  </si>
  <si>
    <t>xi</t>
  </si>
  <si>
    <t xml:space="preserve">Offline PD Monitoring facility in compartments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</si>
</sst>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0_ "/>
  </numFmts>
  <fonts count="60">
    <font>
      <sz val="11"/>
      <color theme="1"/>
      <name val="Calibri"/>
      <family val="2"/>
      <scheme val="minor"/>
    </font>
    <font>
      <sz val="10"/>
      <color theme="1"/>
      <name val="Arial"/>
      <family val="2"/>
    </font>
    <font>
      <b/>
      <sz val="10"/>
      <color rgb="FF002060"/>
      <name val="Arial"/>
      <family val="2"/>
    </font>
    <font>
      <sz val="10"/>
      <color rgb="FF000000"/>
      <name val="Arial"/>
      <family val="2"/>
    </font>
    <font>
      <b/>
      <sz val="10"/>
      <color theme="1"/>
      <name val="Arial"/>
      <family val="2"/>
    </font>
    <font>
      <b/>
      <sz val="10"/>
      <color rgb="FFFF0000"/>
      <name val="Arial"/>
      <family val="2"/>
    </font>
    <font>
      <b/>
      <sz val="10"/>
      <color rgb="FF000000"/>
      <name val="Arial"/>
      <family val="2"/>
    </font>
    <font>
      <sz val="11"/>
      <color theme="1"/>
      <name val="Calibri"/>
      <family val="2"/>
      <scheme val="minor"/>
    </font>
    <font>
      <sz val="11"/>
      <color rgb="FFFF0000"/>
      <name val="Calibri"/>
      <family val="2"/>
      <scheme val="minor"/>
    </font>
    <font>
      <b/>
      <sz val="9"/>
      <name val="Arial"/>
      <family val="2"/>
    </font>
    <font>
      <b/>
      <i/>
      <sz val="9"/>
      <name val="Arial"/>
      <family val="2"/>
    </font>
    <font>
      <sz val="14"/>
      <color theme="1"/>
      <name val="Calibri"/>
      <family val="2"/>
      <scheme val="minor"/>
    </font>
    <font>
      <b/>
      <sz val="12"/>
      <color theme="1"/>
      <name val="Arial"/>
      <family val="2"/>
    </font>
    <font>
      <sz val="20"/>
      <color theme="3" tint="-0.249977111117893"/>
      <name val="Arial"/>
      <family val="2"/>
    </font>
    <font>
      <b/>
      <sz val="20"/>
      <color theme="3" tint="-0.249977111117893"/>
      <name val="Arial"/>
      <family val="2"/>
    </font>
    <font>
      <sz val="12"/>
      <color theme="3" tint="-0.249977111117893"/>
      <name val="Arial"/>
      <family val="2"/>
    </font>
    <font>
      <b/>
      <sz val="12"/>
      <color theme="3" tint="-0.249977111117893"/>
      <name val="Arial"/>
      <family val="2"/>
    </font>
    <font>
      <sz val="12"/>
      <color theme="1"/>
      <name val="Calibri"/>
      <family val="2"/>
      <scheme val="minor"/>
    </font>
    <font>
      <sz val="20"/>
      <color theme="1"/>
      <name val="Calibri"/>
      <family val="2"/>
      <scheme val="minor"/>
    </font>
    <font>
      <sz val="9"/>
      <name val="Arial"/>
      <family val="2"/>
    </font>
    <font>
      <b/>
      <sz val="14"/>
      <name val="Arial"/>
      <family val="2"/>
    </font>
    <font>
      <b/>
      <sz val="20"/>
      <name val="Arial"/>
      <family val="2"/>
    </font>
    <font>
      <b/>
      <sz val="20"/>
      <color theme="1"/>
      <name val="Calibri"/>
      <family val="2"/>
      <scheme val="minor"/>
    </font>
    <font>
      <b/>
      <sz val="9"/>
      <color theme="1"/>
      <name val="Arial"/>
      <family val="2"/>
    </font>
    <font>
      <sz val="9"/>
      <color theme="1"/>
      <name val="Arial"/>
      <family val="2"/>
    </font>
    <font>
      <sz val="10"/>
      <name val="Arial"/>
      <family val="2"/>
    </font>
    <font>
      <sz val="20"/>
      <color theme="1"/>
      <name val="Arial"/>
      <family val="2"/>
    </font>
    <font>
      <sz val="11"/>
      <color theme="1"/>
      <name val="Arial"/>
      <family val="2"/>
    </font>
    <font>
      <b/>
      <sz val="11"/>
      <color theme="1"/>
      <name val="Calibri"/>
      <family val="2"/>
      <scheme val="minor"/>
    </font>
    <font>
      <b/>
      <sz val="10"/>
      <color theme="1"/>
      <name val="Arial Narrow"/>
      <family val="2"/>
    </font>
    <font>
      <sz val="10"/>
      <color theme="1"/>
      <name val="Arial Narrow"/>
      <family val="2"/>
    </font>
    <font>
      <sz val="12"/>
      <color rgb="FF16365C"/>
      <name val="Arial"/>
      <family val="2"/>
    </font>
    <font>
      <b/>
      <sz val="12"/>
      <color rgb="FF16365C"/>
      <name val="Arial"/>
      <family val="2"/>
    </font>
    <font>
      <b/>
      <sz val="24"/>
      <color rgb="FF0000FF"/>
      <name val="Calibri"/>
      <family val="2"/>
      <scheme val="minor"/>
    </font>
    <font>
      <b/>
      <sz val="10"/>
      <name val="Arial"/>
      <family val="2"/>
    </font>
    <font>
      <sz val="11"/>
      <name val="Arial"/>
      <family val="2"/>
    </font>
    <font>
      <b/>
      <sz val="11"/>
      <color theme="1"/>
      <name val="Arial"/>
      <family val="2"/>
    </font>
    <font>
      <sz val="11"/>
      <color rgb="FF000000"/>
      <name val="Calibri"/>
      <family val="2"/>
      <scheme val="minor"/>
    </font>
    <font>
      <sz val="10"/>
      <name val="Arial Narrow"/>
      <family val="2"/>
    </font>
    <font>
      <b/>
      <sz val="10"/>
      <name val="Arial Narrow"/>
      <family val="2"/>
    </font>
    <font>
      <b/>
      <u/>
      <sz val="10"/>
      <color theme="1"/>
      <name val="Arial Narrow"/>
      <family val="2"/>
    </font>
    <font>
      <sz val="11"/>
      <name val="ＭＳ Ｐゴシック"/>
      <family val="3"/>
      <charset val="128"/>
    </font>
    <font>
      <b/>
      <sz val="11"/>
      <color rgb="FF000000"/>
      <name val="Calibri"/>
      <family val="2"/>
      <scheme val="minor"/>
    </font>
    <font>
      <b/>
      <sz val="14"/>
      <color theme="1"/>
      <name val="Calibri"/>
      <family val="2"/>
      <scheme val="minor"/>
    </font>
    <font>
      <sz val="9"/>
      <color theme="1"/>
      <name val="Calibri"/>
      <family val="2"/>
      <scheme val="minor"/>
    </font>
    <font>
      <u/>
      <sz val="10"/>
      <color theme="1"/>
      <name val="Arial Narrow"/>
      <family val="2"/>
    </font>
    <font>
      <sz val="20"/>
      <name val="Arial"/>
      <family val="2"/>
    </font>
    <font>
      <sz val="11"/>
      <name val="Calibri"/>
      <family val="2"/>
      <scheme val="minor"/>
    </font>
    <font>
      <b/>
      <sz val="24"/>
      <name val="Arial"/>
      <family val="2"/>
    </font>
    <font>
      <b/>
      <sz val="11"/>
      <name val="Arial"/>
      <family val="2"/>
    </font>
    <font>
      <b/>
      <i/>
      <sz val="9"/>
      <color theme="1"/>
      <name val="Arial"/>
      <family val="2"/>
    </font>
    <font>
      <b/>
      <sz val="24"/>
      <color theme="1"/>
      <name val="Arial"/>
      <family val="2"/>
    </font>
    <font>
      <b/>
      <sz val="20"/>
      <color theme="1"/>
      <name val="Arial"/>
      <family val="2"/>
    </font>
    <font>
      <b/>
      <sz val="9"/>
      <color theme="1"/>
      <name val="Arial Narrow"/>
      <family val="2"/>
    </font>
    <font>
      <b/>
      <vertAlign val="superscript"/>
      <sz val="9"/>
      <color theme="1"/>
      <name val="Arial Narrow"/>
      <family val="2"/>
    </font>
    <font>
      <sz val="9"/>
      <color theme="1"/>
      <name val="Arial Narrow"/>
      <family val="2"/>
    </font>
    <font>
      <b/>
      <u/>
      <sz val="10"/>
      <color theme="1"/>
      <name val="Arial"/>
      <family val="2"/>
    </font>
    <font>
      <b/>
      <sz val="8"/>
      <color theme="1"/>
      <name val="Arial Narrow"/>
      <family val="2"/>
    </font>
    <font>
      <sz val="10"/>
      <color rgb="FFFF0000"/>
      <name val="Arial Narrow"/>
      <family val="2"/>
    </font>
    <font>
      <sz val="11"/>
      <color rgb="FF000000"/>
      <name val="Arial"/>
      <family val="2"/>
    </font>
  </fonts>
  <fills count="18">
    <fill>
      <patternFill patternType="none"/>
    </fill>
    <fill>
      <patternFill patternType="gray125"/>
    </fill>
    <fill>
      <patternFill patternType="solid">
        <fgColor rgb="FFC6D9F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indexed="9"/>
        <bgColor indexed="64"/>
      </patternFill>
    </fill>
    <fill>
      <patternFill patternType="solid">
        <fgColor rgb="FFE4DFEC"/>
        <bgColor rgb="FF000000"/>
      </patternFill>
    </fill>
    <fill>
      <patternFill patternType="solid">
        <fgColor rgb="FFFFFFFF"/>
        <bgColor rgb="FF000000"/>
      </patternFill>
    </fill>
    <fill>
      <patternFill patternType="solid">
        <fgColor rgb="FFDCE6F1"/>
        <bgColor rgb="FF000000"/>
      </patternFill>
    </fill>
    <fill>
      <patternFill patternType="solid">
        <fgColor theme="4" tint="0.59999389629810485"/>
        <bgColor indexed="64"/>
      </patternFill>
    </fill>
    <fill>
      <patternFill patternType="solid">
        <fgColor rgb="FFFFFF00"/>
        <bgColor indexed="64"/>
      </patternFill>
    </fill>
    <fill>
      <patternFill patternType="solid">
        <fgColor rgb="FFC6D9F1"/>
        <bgColor rgb="FF000000"/>
      </patternFill>
    </fill>
  </fills>
  <borders count="63">
    <border>
      <left/>
      <right/>
      <top/>
      <bottom/>
      <diagonal/>
    </border>
    <border>
      <left style="medium">
        <color rgb="FFA6A6A6"/>
      </left>
      <right style="medium">
        <color rgb="FFA6A6A6"/>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right/>
      <top/>
      <bottom style="thin">
        <color auto="1"/>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thin">
        <color auto="1"/>
      </left>
      <right/>
      <top/>
      <bottom/>
      <diagonal/>
    </border>
    <border>
      <left/>
      <right style="thin">
        <color indexed="64"/>
      </right>
      <top/>
      <bottom/>
      <diagonal/>
    </border>
    <border>
      <left style="thin">
        <color auto="1"/>
      </left>
      <right/>
      <top/>
      <bottom style="medium">
        <color indexed="64"/>
      </bottom>
      <diagonal/>
    </border>
    <border>
      <left/>
      <right style="thin">
        <color indexed="64"/>
      </right>
      <top/>
      <bottom style="medium">
        <color indexed="64"/>
      </bottom>
      <diagonal/>
    </border>
    <border>
      <left style="medium">
        <color rgb="FFA6A6A6"/>
      </left>
      <right/>
      <top/>
      <bottom/>
      <diagonal/>
    </border>
    <border>
      <left style="medium">
        <color rgb="FFA6A6A6"/>
      </left>
      <right/>
      <top style="medium">
        <color indexed="64"/>
      </top>
      <bottom/>
      <diagonal/>
    </border>
    <border>
      <left/>
      <right style="medium">
        <color rgb="FFA6A6A6"/>
      </right>
      <top style="medium">
        <color indexed="64"/>
      </top>
      <bottom/>
      <diagonal/>
    </border>
    <border>
      <left/>
      <right style="thin">
        <color indexed="64"/>
      </right>
      <top/>
      <bottom style="thin">
        <color indexed="64"/>
      </bottom>
      <diagonal/>
    </border>
    <border>
      <left style="medium">
        <color rgb="FFA6A6A6"/>
      </left>
      <right/>
      <top/>
      <bottom style="thin">
        <color auto="1"/>
      </bottom>
      <diagonal/>
    </border>
    <border>
      <left/>
      <right style="thin">
        <color rgb="FF000000"/>
      </right>
      <top style="thin">
        <color indexed="64"/>
      </top>
      <bottom style="thin">
        <color indexed="64"/>
      </bottom>
      <diagonal/>
    </border>
    <border>
      <left style="medium">
        <color rgb="FFA6A6A6"/>
      </left>
      <right/>
      <top style="thin">
        <color auto="1"/>
      </top>
      <bottom style="thin">
        <color auto="1"/>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auto="1"/>
      </top>
      <bottom style="thin">
        <color indexed="64"/>
      </bottom>
      <diagonal/>
    </border>
  </borders>
  <cellStyleXfs count="7">
    <xf numFmtId="0" fontId="0" fillId="0" borderId="0"/>
    <xf numFmtId="0" fontId="7" fillId="0" borderId="0"/>
    <xf numFmtId="43" fontId="7" fillId="0" borderId="0" applyFont="0" applyFill="0" applyBorder="0" applyAlignment="0" applyProtection="0"/>
    <xf numFmtId="0" fontId="41" fillId="0" borderId="0">
      <alignment vertical="center"/>
    </xf>
    <xf numFmtId="0" fontId="25" fillId="0" borderId="0"/>
    <xf numFmtId="41" fontId="25" fillId="0" borderId="0" applyFont="0" applyFill="0" applyBorder="0" applyAlignment="0" applyProtection="0"/>
    <xf numFmtId="0" fontId="7" fillId="0" borderId="0"/>
  </cellStyleXfs>
  <cellXfs count="668">
    <xf numFmtId="0" fontId="0" fillId="0" borderId="0" xfId="0"/>
    <xf numFmtId="0" fontId="0" fillId="0" borderId="0" xfId="0" applyAlignment="1">
      <alignment horizontal="center" vertical="center"/>
    </xf>
    <xf numFmtId="0" fontId="2"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9" fillId="3" borderId="4" xfId="0" applyFont="1" applyFill="1" applyBorder="1" applyAlignment="1">
      <alignment horizontal="center" vertical="center"/>
    </xf>
    <xf numFmtId="0" fontId="9" fillId="4" borderId="4" xfId="0" applyFont="1" applyFill="1" applyBorder="1" applyAlignment="1">
      <alignment horizontal="center" vertical="center"/>
    </xf>
    <xf numFmtId="0" fontId="10" fillId="0" borderId="13" xfId="0" quotePrefix="1" applyFont="1" applyBorder="1" applyAlignment="1">
      <alignment horizontal="center" vertical="center"/>
    </xf>
    <xf numFmtId="0" fontId="0" fillId="0" borderId="0" xfId="0" applyAlignment="1">
      <alignment vertical="center"/>
    </xf>
    <xf numFmtId="0" fontId="17" fillId="0" borderId="0" xfId="0" applyFont="1"/>
    <xf numFmtId="0" fontId="18" fillId="0" borderId="0" xfId="0" applyFont="1"/>
    <xf numFmtId="0" fontId="18" fillId="0" borderId="0" xfId="0" applyFont="1" applyAlignment="1">
      <alignment vertical="center"/>
    </xf>
    <xf numFmtId="0" fontId="10" fillId="3" borderId="21" xfId="0" quotePrefix="1" applyFont="1" applyFill="1" applyBorder="1" applyAlignment="1">
      <alignment horizontal="center" vertical="center"/>
    </xf>
    <xf numFmtId="0" fontId="9" fillId="4" borderId="20" xfId="0" applyFont="1" applyFill="1" applyBorder="1" applyAlignment="1">
      <alignment horizontal="center" vertical="center"/>
    </xf>
    <xf numFmtId="0" fontId="10" fillId="4" borderId="21" xfId="0" quotePrefix="1" applyFont="1" applyFill="1" applyBorder="1" applyAlignment="1">
      <alignment horizontal="center" vertical="center"/>
    </xf>
    <xf numFmtId="0" fontId="10" fillId="4" borderId="22" xfId="0" quotePrefix="1" applyFont="1" applyFill="1" applyBorder="1" applyAlignment="1">
      <alignment horizontal="center" vertical="center"/>
    </xf>
    <xf numFmtId="0" fontId="8" fillId="0" borderId="0" xfId="0" applyFont="1" applyAlignment="1">
      <alignment vertical="center"/>
    </xf>
    <xf numFmtId="0" fontId="19" fillId="0" borderId="2" xfId="1" applyFont="1" applyBorder="1" applyAlignment="1">
      <alignment horizontal="left" vertical="center" wrapText="1"/>
    </xf>
    <xf numFmtId="0" fontId="19" fillId="0" borderId="2" xfId="1" applyFont="1" applyBorder="1" applyAlignment="1">
      <alignment horizontal="center" vertical="center" wrapText="1"/>
    </xf>
    <xf numFmtId="0" fontId="11" fillId="0" borderId="0" xfId="0" applyFont="1" applyAlignment="1">
      <alignment vertical="center"/>
    </xf>
    <xf numFmtId="0" fontId="19" fillId="0" borderId="39" xfId="1" applyFont="1" applyBorder="1" applyAlignment="1">
      <alignment horizontal="center" vertical="center"/>
    </xf>
    <xf numFmtId="0" fontId="19" fillId="0" borderId="42" xfId="1" applyFont="1" applyBorder="1" applyAlignment="1">
      <alignment horizontal="center" vertical="center"/>
    </xf>
    <xf numFmtId="0" fontId="23" fillId="5" borderId="27" xfId="0" applyFont="1" applyFill="1" applyBorder="1" applyAlignment="1">
      <alignment horizontal="center" vertical="center" wrapText="1"/>
    </xf>
    <xf numFmtId="0" fontId="23" fillId="5" borderId="28"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24"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0"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0" xfId="0" applyFont="1" applyBorder="1" applyAlignment="1">
      <alignment horizontal="center" vertical="center" wrapText="1"/>
    </xf>
    <xf numFmtId="0" fontId="25" fillId="0" borderId="0" xfId="0" applyFont="1"/>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0" xfId="0" applyFont="1" applyBorder="1" applyAlignment="1">
      <alignment horizontal="center" vertical="center" wrapText="1"/>
    </xf>
    <xf numFmtId="0" fontId="19" fillId="0" borderId="0" xfId="0" applyFont="1" applyAlignment="1">
      <alignment horizontal="center" vertical="center" wrapText="1"/>
    </xf>
    <xf numFmtId="0" fontId="19" fillId="0" borderId="0" xfId="0" applyFont="1" applyBorder="1" applyAlignment="1">
      <alignment vertical="center" wrapText="1"/>
    </xf>
    <xf numFmtId="0" fontId="6" fillId="0" borderId="2" xfId="0" applyFont="1" applyBorder="1" applyAlignment="1">
      <alignment horizontal="justify" vertical="center" wrapText="1"/>
    </xf>
    <xf numFmtId="0" fontId="3" fillId="0" borderId="9" xfId="0" applyFont="1" applyBorder="1" applyAlignment="1">
      <alignment horizontal="center" vertical="center" wrapText="1"/>
    </xf>
    <xf numFmtId="0" fontId="3" fillId="0" borderId="10" xfId="0" applyFont="1" applyBorder="1" applyAlignment="1">
      <alignment vertical="center" wrapText="1"/>
    </xf>
    <xf numFmtId="0" fontId="3" fillId="0" borderId="11" xfId="0" applyFont="1" applyBorder="1" applyAlignment="1">
      <alignment horizontal="center" vertical="center" wrapText="1"/>
    </xf>
    <xf numFmtId="0" fontId="6" fillId="0" borderId="12" xfId="0" applyFont="1" applyBorder="1" applyAlignment="1">
      <alignment horizontal="justify" vertical="center" wrapText="1"/>
    </xf>
    <xf numFmtId="0" fontId="3" fillId="0" borderId="12" xfId="0" applyFont="1" applyBorder="1" applyAlignment="1">
      <alignment horizontal="center"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15" fillId="0" borderId="24" xfId="0" applyFont="1" applyFill="1" applyBorder="1" applyAlignment="1">
      <alignment horizontal="center" vertical="center"/>
    </xf>
    <xf numFmtId="0" fontId="18" fillId="0" borderId="24" xfId="0" applyFont="1" applyFill="1" applyBorder="1" applyAlignment="1">
      <alignment horizontal="center" vertical="center"/>
    </xf>
    <xf numFmtId="0" fontId="15" fillId="0" borderId="30" xfId="0" applyFont="1" applyFill="1" applyBorder="1" applyAlignment="1">
      <alignment horizontal="center" vertical="center"/>
    </xf>
    <xf numFmtId="0" fontId="18" fillId="0" borderId="30" xfId="0" applyFont="1" applyFill="1" applyBorder="1" applyAlignment="1">
      <alignment horizontal="center" vertical="center"/>
    </xf>
    <xf numFmtId="0" fontId="15" fillId="0" borderId="33" xfId="0" applyFont="1" applyFill="1" applyBorder="1" applyAlignment="1">
      <alignment horizontal="center" vertical="center"/>
    </xf>
    <xf numFmtId="0" fontId="18" fillId="0" borderId="33" xfId="0" applyFont="1" applyFill="1" applyBorder="1" applyAlignment="1">
      <alignment horizontal="center" vertical="center"/>
    </xf>
    <xf numFmtId="0" fontId="1" fillId="0" borderId="2" xfId="0" applyFont="1" applyBorder="1" applyAlignment="1">
      <alignment horizontal="justify" vertical="center" wrapText="1"/>
    </xf>
    <xf numFmtId="0" fontId="27" fillId="0" borderId="0" xfId="0" applyFont="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30" fillId="0" borderId="2" xfId="0" applyFont="1" applyFill="1" applyBorder="1" applyAlignment="1">
      <alignment horizontal="center" vertical="center"/>
    </xf>
    <xf numFmtId="0" fontId="1" fillId="0" borderId="2" xfId="0" applyFont="1" applyBorder="1" applyAlignment="1">
      <alignment vertical="center"/>
    </xf>
    <xf numFmtId="0" fontId="30" fillId="0" borderId="2" xfId="0" applyFont="1" applyFill="1" applyBorder="1" applyAlignment="1">
      <alignment vertical="top" wrapText="1"/>
    </xf>
    <xf numFmtId="0" fontId="25" fillId="0" borderId="2" xfId="0" applyFont="1" applyBorder="1" applyAlignment="1">
      <alignment horizontal="justify" vertical="center" wrapText="1"/>
    </xf>
    <xf numFmtId="0" fontId="25" fillId="0" borderId="2" xfId="0" applyFont="1" applyBorder="1" applyAlignment="1">
      <alignment horizontal="center" vertical="center"/>
    </xf>
    <xf numFmtId="0" fontId="25" fillId="0" borderId="2" xfId="0" applyFont="1" applyBorder="1" applyAlignment="1">
      <alignment horizontal="center" vertical="center" wrapText="1"/>
    </xf>
    <xf numFmtId="0" fontId="27" fillId="0" borderId="2" xfId="0" applyFont="1" applyBorder="1" applyAlignment="1">
      <alignment horizontal="center" vertical="center"/>
    </xf>
    <xf numFmtId="0" fontId="1" fillId="6" borderId="2" xfId="0" applyFont="1" applyFill="1" applyBorder="1" applyAlignment="1">
      <alignment vertical="center" wrapText="1"/>
    </xf>
    <xf numFmtId="0" fontId="25" fillId="0" borderId="2" xfId="0" applyFont="1" applyBorder="1" applyAlignment="1">
      <alignment vertical="center"/>
    </xf>
    <xf numFmtId="49" fontId="25" fillId="0" borderId="2" xfId="2" applyNumberFormat="1" applyFont="1" applyBorder="1" applyAlignment="1">
      <alignment horizontal="center" vertical="center"/>
    </xf>
    <xf numFmtId="0" fontId="34" fillId="0" borderId="2" xfId="0" applyFont="1" applyBorder="1" applyAlignment="1">
      <alignment horizontal="justify" vertical="center" wrapText="1"/>
    </xf>
    <xf numFmtId="0" fontId="35" fillId="0" borderId="2" xfId="0" applyFont="1" applyBorder="1" applyAlignment="1">
      <alignment horizontal="center" vertical="center"/>
    </xf>
    <xf numFmtId="0" fontId="25" fillId="0" borderId="2" xfId="0" applyFont="1" applyBorder="1" applyAlignment="1">
      <alignment horizontal="right" vertical="center"/>
    </xf>
    <xf numFmtId="0" fontId="1" fillId="0" borderId="2" xfId="0" applyFont="1" applyFill="1" applyBorder="1" applyAlignment="1">
      <alignment vertical="center" wrapText="1"/>
    </xf>
    <xf numFmtId="0" fontId="1" fillId="11" borderId="2" xfId="0" applyFont="1" applyFill="1" applyBorder="1" applyAlignment="1">
      <alignment vertical="center" wrapText="1"/>
    </xf>
    <xf numFmtId="0" fontId="1" fillId="0" borderId="2" xfId="0" applyFont="1" applyFill="1" applyBorder="1" applyAlignment="1">
      <alignment horizontal="center" vertical="center"/>
    </xf>
    <xf numFmtId="164" fontId="1" fillId="0" borderId="2" xfId="0" applyNumberFormat="1" applyFont="1" applyFill="1" applyBorder="1" applyAlignment="1">
      <alignment horizontal="center" vertical="center"/>
    </xf>
    <xf numFmtId="0" fontId="25" fillId="0" borderId="2" xfId="0" applyFont="1" applyFill="1" applyBorder="1" applyAlignment="1">
      <alignment vertical="center" wrapText="1"/>
    </xf>
    <xf numFmtId="0" fontId="26" fillId="0" borderId="2" xfId="0" applyFont="1" applyBorder="1" applyAlignment="1">
      <alignment vertical="center"/>
    </xf>
    <xf numFmtId="0" fontId="1" fillId="0" borderId="2" xfId="0" applyFont="1" applyBorder="1" applyAlignment="1">
      <alignment vertical="center" wrapText="1"/>
    </xf>
    <xf numFmtId="0" fontId="4" fillId="0" borderId="2" xfId="0" applyFont="1" applyFill="1" applyBorder="1" applyAlignment="1">
      <alignment vertical="center"/>
    </xf>
    <xf numFmtId="0" fontId="1" fillId="0" borderId="2" xfId="0" applyFont="1" applyFill="1" applyBorder="1" applyAlignment="1">
      <alignment vertical="center"/>
    </xf>
    <xf numFmtId="0" fontId="27" fillId="0" borderId="2" xfId="0" applyFont="1" applyBorder="1"/>
    <xf numFmtId="0" fontId="25" fillId="0" borderId="2" xfId="0" applyFont="1" applyBorder="1" applyAlignment="1">
      <alignment vertical="center" wrapText="1"/>
    </xf>
    <xf numFmtId="0" fontId="1" fillId="0" borderId="2" xfId="0" applyFont="1" applyFill="1" applyBorder="1" applyAlignment="1">
      <alignment horizontal="right" vertical="center"/>
    </xf>
    <xf numFmtId="0" fontId="27" fillId="0" borderId="2" xfId="0" applyFont="1" applyBorder="1" applyAlignment="1">
      <alignment vertical="center" wrapText="1"/>
    </xf>
    <xf numFmtId="0" fontId="1" fillId="0" borderId="2" xfId="0" applyFont="1" applyFill="1" applyBorder="1" applyAlignment="1">
      <alignment horizontal="center" vertical="center" wrapText="1"/>
    </xf>
    <xf numFmtId="0" fontId="27" fillId="0" borderId="0" xfId="0" applyFont="1" applyBorder="1" applyAlignment="1">
      <alignment vertical="center"/>
    </xf>
    <xf numFmtId="0" fontId="26" fillId="0" borderId="0" xfId="0" applyFont="1" applyBorder="1" applyAlignment="1">
      <alignment vertical="center"/>
    </xf>
    <xf numFmtId="0" fontId="10" fillId="0" borderId="59" xfId="0" quotePrefix="1" applyFont="1" applyBorder="1" applyAlignment="1">
      <alignment horizontal="center" vertical="center"/>
    </xf>
    <xf numFmtId="0" fontId="27" fillId="0" borderId="0" xfId="0" applyFont="1" applyFill="1" applyBorder="1" applyAlignment="1">
      <alignment vertical="center"/>
    </xf>
    <xf numFmtId="0" fontId="27" fillId="0" borderId="49" xfId="0" applyFont="1" applyBorder="1" applyAlignment="1">
      <alignment vertical="center"/>
    </xf>
    <xf numFmtId="0" fontId="1" fillId="6" borderId="2" xfId="0" applyFont="1" applyFill="1" applyBorder="1" applyAlignment="1">
      <alignment horizontal="center" vertical="center" wrapText="1"/>
    </xf>
    <xf numFmtId="0" fontId="27" fillId="0" borderId="2" xfId="0" applyFont="1" applyBorder="1" applyAlignment="1">
      <alignment horizontal="center"/>
    </xf>
    <xf numFmtId="0" fontId="27" fillId="15" borderId="2" xfId="0" applyFont="1" applyFill="1" applyBorder="1" applyAlignment="1">
      <alignment vertical="center"/>
    </xf>
    <xf numFmtId="0" fontId="25" fillId="0" borderId="36" xfId="0" applyFont="1" applyBorder="1" applyAlignment="1">
      <alignment horizontal="center" vertical="center" wrapText="1"/>
    </xf>
    <xf numFmtId="0" fontId="34" fillId="0" borderId="2" xfId="0" applyFont="1" applyFill="1" applyBorder="1" applyAlignment="1">
      <alignment horizontal="center" vertical="center" wrapText="1"/>
    </xf>
    <xf numFmtId="0" fontId="25" fillId="0" borderId="2" xfId="0" applyFont="1" applyFill="1" applyBorder="1" applyAlignment="1">
      <alignment horizontal="right" vertical="center" wrapText="1"/>
    </xf>
    <xf numFmtId="0" fontId="25" fillId="0" borderId="2" xfId="0" applyFont="1" applyBorder="1" applyAlignment="1">
      <alignment horizontal="right" vertical="center" wrapText="1"/>
    </xf>
    <xf numFmtId="0" fontId="38" fillId="0" borderId="37" xfId="0" applyFont="1" applyFill="1" applyBorder="1" applyAlignment="1">
      <alignment horizontal="center" vertical="center"/>
    </xf>
    <xf numFmtId="0" fontId="38" fillId="0" borderId="2" xfId="0" applyFont="1" applyFill="1" applyBorder="1" applyAlignment="1">
      <alignment horizontal="center" vertical="center"/>
    </xf>
    <xf numFmtId="0" fontId="40" fillId="0" borderId="2" xfId="0" applyFont="1" applyFill="1" applyBorder="1" applyAlignment="1">
      <alignment vertical="top" wrapText="1"/>
    </xf>
    <xf numFmtId="0" fontId="38" fillId="0" borderId="2" xfId="0" applyFont="1" applyFill="1" applyBorder="1" applyAlignment="1">
      <alignment horizontal="left" vertical="center"/>
    </xf>
    <xf numFmtId="164" fontId="38" fillId="0" borderId="2" xfId="0" applyNumberFormat="1" applyFont="1" applyFill="1" applyBorder="1" applyAlignment="1">
      <alignment horizontal="center" vertical="center"/>
    </xf>
    <xf numFmtId="0" fontId="25" fillId="0" borderId="2" xfId="0" applyFont="1" applyFill="1" applyBorder="1" applyAlignment="1">
      <alignment horizontal="center" vertical="center"/>
    </xf>
    <xf numFmtId="4" fontId="0" fillId="0" borderId="0" xfId="0" applyNumberFormat="1"/>
    <xf numFmtId="4" fontId="42" fillId="0" borderId="60" xfId="0" applyNumberFormat="1" applyFont="1" applyBorder="1" applyAlignment="1">
      <alignment vertical="top" wrapText="1"/>
    </xf>
    <xf numFmtId="4" fontId="28" fillId="0" borderId="23" xfId="0" applyNumberFormat="1" applyFont="1" applyBorder="1" applyAlignment="1">
      <alignment horizontal="center" vertical="top" wrapText="1"/>
    </xf>
    <xf numFmtId="4" fontId="28" fillId="0" borderId="23" xfId="0" applyNumberFormat="1" applyFont="1" applyBorder="1" applyAlignment="1">
      <alignment vertical="top" wrapText="1"/>
    </xf>
    <xf numFmtId="4" fontId="37" fillId="0" borderId="61" xfId="0" applyNumberFormat="1" applyFont="1" applyBorder="1" applyAlignment="1">
      <alignment vertical="top" wrapText="1"/>
    </xf>
    <xf numFmtId="4" fontId="0" fillId="0" borderId="17" xfId="0" applyNumberFormat="1" applyBorder="1" applyAlignment="1">
      <alignment horizontal="center" vertical="top" wrapText="1"/>
    </xf>
    <xf numFmtId="4" fontId="0" fillId="0" borderId="17" xfId="0" applyNumberFormat="1" applyBorder="1" applyAlignment="1">
      <alignment vertical="top" wrapText="1"/>
    </xf>
    <xf numFmtId="0" fontId="30" fillId="0" borderId="2" xfId="0" applyFont="1" applyBorder="1" applyAlignment="1">
      <alignment vertical="center"/>
    </xf>
    <xf numFmtId="0" fontId="45" fillId="0" borderId="2" xfId="0" applyFont="1" applyFill="1" applyBorder="1" applyAlignment="1">
      <alignment vertical="top" wrapText="1"/>
    </xf>
    <xf numFmtId="0" fontId="30" fillId="0" borderId="2" xfId="4" applyFont="1" applyFill="1" applyBorder="1" applyAlignment="1">
      <alignment vertical="top" wrapText="1"/>
    </xf>
    <xf numFmtId="0" fontId="1" fillId="0" borderId="2" xfId="0" applyFont="1" applyBorder="1" applyAlignment="1">
      <alignment horizontal="right" vertical="center"/>
    </xf>
    <xf numFmtId="0" fontId="25" fillId="0" borderId="36" xfId="0" applyFont="1" applyBorder="1" applyAlignment="1">
      <alignment vertical="center" wrapText="1"/>
    </xf>
    <xf numFmtId="0" fontId="34" fillId="0" borderId="2" xfId="0" applyFont="1" applyFill="1" applyBorder="1" applyAlignment="1">
      <alignment vertical="center" wrapText="1"/>
    </xf>
    <xf numFmtId="164" fontId="25" fillId="0" borderId="2" xfId="0" applyNumberFormat="1" applyFont="1" applyFill="1" applyBorder="1" applyAlignment="1">
      <alignment horizontal="center" vertical="center"/>
    </xf>
    <xf numFmtId="0" fontId="34" fillId="0" borderId="2" xfId="0" applyFont="1" applyBorder="1" applyAlignment="1">
      <alignment horizontal="right" vertical="center" wrapText="1"/>
    </xf>
    <xf numFmtId="0" fontId="34" fillId="0" borderId="2" xfId="0" applyFont="1" applyBorder="1" applyAlignment="1">
      <alignment horizontal="left" vertical="center" wrapText="1"/>
    </xf>
    <xf numFmtId="0" fontId="25" fillId="0" borderId="2" xfId="0" applyFont="1" applyBorder="1" applyAlignment="1">
      <alignment horizontal="left" vertical="center" wrapText="1"/>
    </xf>
    <xf numFmtId="0" fontId="34" fillId="0" borderId="2" xfId="0" applyFont="1" applyBorder="1" applyAlignment="1">
      <alignment horizontal="center" vertical="center" wrapText="1"/>
    </xf>
    <xf numFmtId="0" fontId="25" fillId="0" borderId="2" xfId="0" applyFont="1" applyFill="1" applyBorder="1" applyAlignment="1">
      <alignment horizontal="left" vertical="center" wrapText="1"/>
    </xf>
    <xf numFmtId="0" fontId="25" fillId="0" borderId="5" xfId="0" applyFont="1" applyBorder="1" applyAlignment="1">
      <alignment horizontal="center" vertical="center" wrapText="1"/>
    </xf>
    <xf numFmtId="0" fontId="25" fillId="0" borderId="36" xfId="0" applyFont="1" applyFill="1" applyBorder="1" applyAlignment="1">
      <alignment horizontal="left" vertical="center" wrapText="1"/>
    </xf>
    <xf numFmtId="0" fontId="25" fillId="11" borderId="2" xfId="0" applyFont="1" applyFill="1" applyBorder="1" applyAlignment="1">
      <alignment vertical="center" wrapText="1"/>
    </xf>
    <xf numFmtId="0" fontId="38" fillId="0" borderId="2" xfId="0" applyFont="1" applyFill="1" applyBorder="1" applyAlignment="1">
      <alignment vertical="center" wrapText="1"/>
    </xf>
    <xf numFmtId="0" fontId="34" fillId="2" borderId="1" xfId="0" applyFont="1" applyFill="1" applyBorder="1" applyAlignment="1">
      <alignment horizontal="left" vertical="center" wrapText="1"/>
    </xf>
    <xf numFmtId="0" fontId="34" fillId="2" borderId="4" xfId="0" applyFont="1" applyFill="1" applyBorder="1" applyAlignment="1">
      <alignment horizontal="center" vertical="center" wrapText="1"/>
    </xf>
    <xf numFmtId="0" fontId="34" fillId="2" borderId="48" xfId="0" applyFont="1" applyFill="1" applyBorder="1" applyAlignment="1">
      <alignment horizontal="center" vertical="center" wrapText="1"/>
    </xf>
    <xf numFmtId="0" fontId="25" fillId="0" borderId="34" xfId="0" applyFont="1" applyBorder="1" applyAlignment="1">
      <alignment vertical="center" wrapText="1"/>
    </xf>
    <xf numFmtId="0" fontId="35" fillId="0" borderId="2" xfId="0" applyFont="1" applyBorder="1" applyAlignment="1">
      <alignment vertical="center"/>
    </xf>
    <xf numFmtId="0" fontId="25" fillId="0" borderId="37" xfId="0" applyFont="1" applyBorder="1" applyAlignment="1">
      <alignment vertical="center" wrapText="1"/>
    </xf>
    <xf numFmtId="0" fontId="35" fillId="0" borderId="0" xfId="0" applyFont="1" applyAlignment="1">
      <alignment horizontal="center" vertical="center"/>
    </xf>
    <xf numFmtId="0" fontId="34" fillId="2" borderId="52" xfId="0" applyFont="1" applyFill="1" applyBorder="1" applyAlignment="1">
      <alignment vertical="center" wrapText="1"/>
    </xf>
    <xf numFmtId="0" fontId="34" fillId="2" borderId="2" xfId="0" applyFont="1" applyFill="1" applyBorder="1" applyAlignment="1">
      <alignment vertical="center" wrapText="1"/>
    </xf>
    <xf numFmtId="0" fontId="34" fillId="2" borderId="2" xfId="0" applyFont="1" applyFill="1" applyBorder="1" applyAlignment="1">
      <alignment horizontal="center" vertical="center" wrapText="1"/>
    </xf>
    <xf numFmtId="0" fontId="34" fillId="2" borderId="2" xfId="0" applyFont="1" applyFill="1" applyBorder="1" applyAlignment="1">
      <alignment horizontal="right" vertical="center" wrapText="1"/>
    </xf>
    <xf numFmtId="0" fontId="25" fillId="0" borderId="5" xfId="0" applyFont="1" applyFill="1" applyBorder="1" applyAlignment="1">
      <alignment horizontal="center" vertical="center"/>
    </xf>
    <xf numFmtId="0" fontId="46" fillId="0" borderId="2" xfId="0" applyFont="1" applyBorder="1" applyAlignment="1">
      <alignment vertical="center"/>
    </xf>
    <xf numFmtId="0" fontId="25" fillId="0" borderId="1" xfId="0" applyFont="1" applyBorder="1" applyAlignment="1">
      <alignment vertical="center" wrapText="1"/>
    </xf>
    <xf numFmtId="0" fontId="38" fillId="0" borderId="2" xfId="0" applyFont="1" applyFill="1" applyBorder="1" applyAlignment="1">
      <alignment horizontal="right" vertical="center"/>
    </xf>
    <xf numFmtId="0" fontId="39" fillId="0" borderId="2" xfId="0" applyFont="1" applyFill="1" applyBorder="1" applyAlignment="1">
      <alignment horizontal="right" vertical="top"/>
    </xf>
    <xf numFmtId="0" fontId="39" fillId="0" borderId="2" xfId="0" applyFont="1" applyFill="1" applyBorder="1" applyAlignment="1">
      <alignment vertical="top" wrapText="1"/>
    </xf>
    <xf numFmtId="2" fontId="38" fillId="0" borderId="2" xfId="0" applyNumberFormat="1" applyFont="1" applyFill="1" applyBorder="1" applyAlignment="1">
      <alignment horizontal="right" vertical="top"/>
    </xf>
    <xf numFmtId="0" fontId="38" fillId="0" borderId="2" xfId="0" applyFont="1" applyFill="1" applyBorder="1" applyAlignment="1">
      <alignment vertical="top" wrapText="1"/>
    </xf>
    <xf numFmtId="0" fontId="38" fillId="11" borderId="2" xfId="0" applyFont="1" applyFill="1" applyBorder="1" applyAlignment="1">
      <alignment horizontal="right" vertical="top"/>
    </xf>
    <xf numFmtId="0" fontId="38" fillId="0" borderId="2" xfId="0" applyFont="1" applyBorder="1" applyAlignment="1">
      <alignment horizontal="right" vertical="center"/>
    </xf>
    <xf numFmtId="0" fontId="25" fillId="0" borderId="0" xfId="0" applyFont="1" applyAlignment="1">
      <alignment horizontal="right" vertical="center"/>
    </xf>
    <xf numFmtId="0" fontId="34" fillId="0" borderId="2" xfId="0" applyFont="1" applyFill="1" applyBorder="1" applyAlignment="1">
      <alignment horizontal="center" vertical="center"/>
    </xf>
    <xf numFmtId="0" fontId="25" fillId="16" borderId="2" xfId="0" applyFont="1" applyFill="1" applyBorder="1" applyAlignment="1">
      <alignment horizontal="center" vertical="center"/>
    </xf>
    <xf numFmtId="0" fontId="35" fillId="0" borderId="0" xfId="0" applyFont="1" applyAlignment="1">
      <alignment vertical="center"/>
    </xf>
    <xf numFmtId="0" fontId="46" fillId="0" borderId="0" xfId="0" applyFont="1" applyAlignment="1">
      <alignment vertical="center"/>
    </xf>
    <xf numFmtId="0" fontId="34" fillId="0" borderId="2" xfId="0" applyFont="1" applyFill="1" applyBorder="1" applyAlignment="1">
      <alignment vertical="center"/>
    </xf>
    <xf numFmtId="0" fontId="25" fillId="0" borderId="2" xfId="0" applyFont="1" applyFill="1" applyBorder="1" applyAlignment="1">
      <alignment horizontal="right" vertical="center"/>
    </xf>
    <xf numFmtId="0" fontId="25" fillId="0" borderId="2" xfId="0" applyFont="1" applyFill="1" applyBorder="1" applyAlignment="1">
      <alignment vertical="center"/>
    </xf>
    <xf numFmtId="0" fontId="34" fillId="0" borderId="0" xfId="0" applyFont="1" applyFill="1" applyBorder="1" applyAlignment="1">
      <alignment vertical="center"/>
    </xf>
    <xf numFmtId="0" fontId="25" fillId="0" borderId="0" xfId="0" applyFont="1" applyFill="1" applyBorder="1" applyAlignment="1">
      <alignment horizontal="right" vertical="center"/>
    </xf>
    <xf numFmtId="0" fontId="25" fillId="0" borderId="0" xfId="0" applyFont="1" applyFill="1" applyBorder="1" applyAlignment="1">
      <alignment vertical="center"/>
    </xf>
    <xf numFmtId="164" fontId="25" fillId="0" borderId="0" xfId="0" applyNumberFormat="1" applyFont="1" applyFill="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Border="1" applyAlignment="1">
      <alignment horizontal="center" vertical="center" wrapText="1"/>
    </xf>
    <xf numFmtId="0" fontId="25" fillId="0" borderId="0" xfId="0" applyFont="1" applyBorder="1" applyAlignment="1">
      <alignment vertical="center" wrapText="1"/>
    </xf>
    <xf numFmtId="0" fontId="25" fillId="0" borderId="36" xfId="0" applyFont="1" applyBorder="1" applyAlignment="1">
      <alignment horizontal="right" vertical="center"/>
    </xf>
    <xf numFmtId="0" fontId="34" fillId="15" borderId="2" xfId="0" applyFont="1" applyFill="1" applyBorder="1" applyAlignment="1">
      <alignment horizontal="center" vertical="center" wrapText="1"/>
    </xf>
    <xf numFmtId="0" fontId="34" fillId="0" borderId="3" xfId="0" applyFont="1" applyBorder="1" applyAlignment="1">
      <alignment horizontal="center" vertical="center" wrapText="1"/>
    </xf>
    <xf numFmtId="0" fontId="25" fillId="6" borderId="2" xfId="0" applyFont="1" applyFill="1" applyBorder="1" applyAlignment="1">
      <alignment vertical="center" wrapText="1"/>
    </xf>
    <xf numFmtId="0" fontId="25" fillId="0" borderId="55" xfId="0" applyFont="1" applyBorder="1" applyAlignment="1">
      <alignment horizontal="right" vertical="center"/>
    </xf>
    <xf numFmtId="0" fontId="25" fillId="0" borderId="55" xfId="0" applyFont="1" applyBorder="1" applyAlignment="1">
      <alignment horizontal="center" vertical="center" wrapText="1"/>
    </xf>
    <xf numFmtId="0" fontId="35" fillId="0" borderId="2" xfId="0" applyFont="1" applyBorder="1"/>
    <xf numFmtId="0" fontId="39" fillId="0" borderId="2" xfId="0" applyFont="1" applyFill="1" applyBorder="1" applyAlignment="1">
      <alignment horizontal="right" vertical="center"/>
    </xf>
    <xf numFmtId="0" fontId="39" fillId="0" borderId="2" xfId="0" applyFont="1" applyFill="1" applyBorder="1" applyAlignment="1">
      <alignment vertical="center" wrapText="1"/>
    </xf>
    <xf numFmtId="2" fontId="38" fillId="0" borderId="2" xfId="0" applyNumberFormat="1" applyFont="1" applyFill="1" applyBorder="1" applyAlignment="1">
      <alignment horizontal="right" vertical="center"/>
    </xf>
    <xf numFmtId="0" fontId="38" fillId="11" borderId="2" xfId="0" applyFont="1" applyFill="1" applyBorder="1" applyAlignment="1">
      <alignment horizontal="right" vertical="center"/>
    </xf>
    <xf numFmtId="0" fontId="38" fillId="0" borderId="2" xfId="0" applyFont="1" applyBorder="1" applyAlignment="1">
      <alignment horizontal="center" vertical="center"/>
    </xf>
    <xf numFmtId="0" fontId="38" fillId="0" borderId="36" xfId="0" applyFont="1" applyBorder="1" applyAlignment="1">
      <alignment horizontal="center" vertical="center"/>
    </xf>
    <xf numFmtId="0" fontId="38" fillId="0" borderId="2" xfId="0" applyFont="1" applyBorder="1" applyAlignment="1">
      <alignment horizontal="right" vertical="center" wrapText="1"/>
    </xf>
    <xf numFmtId="0" fontId="38" fillId="0" borderId="38" xfId="0" applyFont="1" applyFill="1" applyBorder="1" applyAlignment="1">
      <alignment horizontal="center" vertical="center"/>
    </xf>
    <xf numFmtId="0" fontId="25" fillId="0" borderId="5" xfId="0" applyFont="1" applyBorder="1" applyAlignment="1">
      <alignment vertical="center" wrapText="1"/>
    </xf>
    <xf numFmtId="49" fontId="25" fillId="0" borderId="2" xfId="0" applyNumberFormat="1" applyFont="1" applyBorder="1" applyAlignment="1">
      <alignment horizontal="center" vertical="center"/>
    </xf>
    <xf numFmtId="0" fontId="25" fillId="0" borderId="1" xfId="0" applyFont="1" applyBorder="1" applyAlignment="1">
      <alignment horizontal="center" vertical="center" wrapText="1"/>
    </xf>
    <xf numFmtId="0" fontId="38" fillId="0" borderId="2" xfId="0" applyFont="1" applyBorder="1" applyAlignment="1">
      <alignment horizontal="left" vertical="center"/>
    </xf>
    <xf numFmtId="0" fontId="39" fillId="0" borderId="2" xfId="0" applyFont="1" applyBorder="1" applyAlignment="1">
      <alignment horizontal="center" vertical="center" wrapText="1"/>
    </xf>
    <xf numFmtId="0" fontId="38" fillId="0" borderId="55" xfId="0" applyFont="1" applyBorder="1" applyAlignment="1">
      <alignment vertical="center" wrapText="1"/>
    </xf>
    <xf numFmtId="0" fontId="38" fillId="0" borderId="55" xfId="0" applyFont="1" applyBorder="1" applyAlignment="1">
      <alignment horizontal="center" vertical="center"/>
    </xf>
    <xf numFmtId="0" fontId="38" fillId="13" borderId="5" xfId="0" applyFont="1" applyFill="1" applyBorder="1" applyAlignment="1">
      <alignment horizontal="right" vertical="center"/>
    </xf>
    <xf numFmtId="0" fontId="38" fillId="13" borderId="2" xfId="0" applyFont="1" applyFill="1" applyBorder="1" applyAlignment="1">
      <alignment horizontal="right" vertical="top"/>
    </xf>
    <xf numFmtId="0" fontId="38" fillId="0" borderId="36" xfId="0" applyFont="1" applyBorder="1" applyAlignment="1">
      <alignment vertical="top" wrapText="1"/>
    </xf>
    <xf numFmtId="0" fontId="38" fillId="13" borderId="5" xfId="0" applyFont="1" applyFill="1" applyBorder="1" applyAlignment="1">
      <alignment horizontal="right" vertical="top"/>
    </xf>
    <xf numFmtId="0" fontId="38" fillId="0" borderId="55" xfId="0" applyFont="1" applyBorder="1" applyAlignment="1">
      <alignment vertical="top" wrapText="1"/>
    </xf>
    <xf numFmtId="0" fontId="38" fillId="0" borderId="0" xfId="0" applyFont="1" applyFill="1" applyBorder="1" applyAlignment="1">
      <alignment horizontal="right" vertical="center" wrapText="1"/>
    </xf>
    <xf numFmtId="0" fontId="34" fillId="0" borderId="2" xfId="0" applyFont="1" applyBorder="1" applyAlignment="1">
      <alignment horizontal="center" vertical="center"/>
    </xf>
    <xf numFmtId="0" fontId="38" fillId="13" borderId="2" xfId="0" applyFont="1" applyFill="1" applyBorder="1" applyAlignment="1">
      <alignment horizontal="right" vertical="center"/>
    </xf>
    <xf numFmtId="0" fontId="38" fillId="0" borderId="0" xfId="0" applyFont="1" applyAlignment="1">
      <alignment horizontal="right" vertical="center" wrapText="1"/>
    </xf>
    <xf numFmtId="0" fontId="38" fillId="0" borderId="5" xfId="0" applyFont="1" applyBorder="1" applyAlignment="1">
      <alignment vertical="center" wrapText="1"/>
    </xf>
    <xf numFmtId="0" fontId="38" fillId="0" borderId="38" xfId="0" applyFont="1" applyBorder="1" applyAlignment="1">
      <alignment horizontal="center" vertical="center"/>
    </xf>
    <xf numFmtId="0" fontId="38" fillId="0" borderId="2" xfId="0" applyFont="1" applyBorder="1" applyAlignment="1">
      <alignment vertical="center" wrapText="1"/>
    </xf>
    <xf numFmtId="0" fontId="38" fillId="0" borderId="37" xfId="0" applyFont="1" applyBorder="1" applyAlignment="1">
      <alignment horizontal="center" vertical="center"/>
    </xf>
    <xf numFmtId="0" fontId="34" fillId="2" borderId="2" xfId="0" applyFont="1" applyFill="1" applyBorder="1" applyAlignment="1">
      <alignment horizontal="left" vertical="center" wrapText="1"/>
    </xf>
    <xf numFmtId="43" fontId="47" fillId="0" borderId="2" xfId="2" applyFont="1" applyBorder="1" applyAlignment="1">
      <alignment horizontal="center" vertical="center"/>
    </xf>
    <xf numFmtId="0" fontId="38" fillId="0" borderId="0" xfId="0" applyFont="1" applyFill="1" applyBorder="1" applyAlignment="1">
      <alignment horizontal="left" vertical="center" wrapText="1"/>
    </xf>
    <xf numFmtId="43" fontId="47" fillId="0" borderId="2" xfId="2" applyFont="1" applyBorder="1" applyAlignment="1">
      <alignment horizontal="center"/>
    </xf>
    <xf numFmtId="0" fontId="47" fillId="0" borderId="0" xfId="0" applyFont="1"/>
    <xf numFmtId="0" fontId="35" fillId="0" borderId="2" xfId="0" applyFont="1" applyBorder="1" applyAlignment="1">
      <alignment horizontal="right" vertical="center"/>
    </xf>
    <xf numFmtId="0" fontId="39" fillId="0" borderId="0" xfId="0" applyFont="1" applyAlignment="1">
      <alignment horizontal="right" vertical="center" wrapText="1"/>
    </xf>
    <xf numFmtId="0" fontId="46" fillId="9" borderId="35" xfId="0" applyFont="1" applyFill="1" applyBorder="1" applyAlignment="1">
      <alignment horizontal="center" vertical="center"/>
    </xf>
    <xf numFmtId="0" fontId="25" fillId="0" borderId="2" xfId="0" applyFont="1" applyFill="1" applyBorder="1" applyAlignment="1">
      <alignment horizontal="justify" vertical="center" wrapText="1"/>
    </xf>
    <xf numFmtId="0" fontId="25" fillId="0" borderId="2" xfId="0" applyFont="1" applyFill="1" applyBorder="1" applyAlignment="1">
      <alignment horizontal="center" vertical="center" wrapText="1"/>
    </xf>
    <xf numFmtId="0" fontId="38" fillId="0" borderId="0" xfId="0" applyFont="1" applyAlignment="1">
      <alignment horizontal="left" vertical="center" wrapText="1"/>
    </xf>
    <xf numFmtId="0" fontId="38" fillId="0" borderId="5" xfId="0" applyFont="1" applyBorder="1" applyAlignment="1">
      <alignment horizontal="center" vertical="center"/>
    </xf>
    <xf numFmtId="0" fontId="34" fillId="0" borderId="2" xfId="0" applyFont="1" applyFill="1" applyBorder="1" applyAlignment="1">
      <alignment horizontal="right" vertical="center" wrapText="1"/>
    </xf>
    <xf numFmtId="0" fontId="34" fillId="0" borderId="5" xfId="0" applyFont="1" applyFill="1" applyBorder="1" applyAlignment="1">
      <alignment vertical="center"/>
    </xf>
    <xf numFmtId="0" fontId="25" fillId="0" borderId="5" xfId="0" applyFont="1" applyFill="1" applyBorder="1" applyAlignment="1">
      <alignment horizontal="right" vertical="center"/>
    </xf>
    <xf numFmtId="0" fontId="25" fillId="0" borderId="5" xfId="0" applyFont="1" applyFill="1" applyBorder="1" applyAlignment="1">
      <alignment vertical="center"/>
    </xf>
    <xf numFmtId="0" fontId="46" fillId="9" borderId="0" xfId="0" applyFont="1" applyFill="1" applyAlignment="1">
      <alignment horizontal="center" vertical="center" wrapText="1"/>
    </xf>
    <xf numFmtId="0" fontId="46" fillId="9" borderId="38" xfId="0" applyFont="1" applyFill="1" applyBorder="1" applyAlignment="1">
      <alignment horizontal="center" vertical="center" wrapText="1"/>
    </xf>
    <xf numFmtId="0" fontId="35" fillId="0" borderId="2" xfId="0" applyFont="1" applyBorder="1" applyAlignment="1">
      <alignment vertical="center" wrapText="1"/>
    </xf>
    <xf numFmtId="49" fontId="25" fillId="0" borderId="2" xfId="0" applyNumberFormat="1" applyFont="1" applyBorder="1" applyAlignment="1">
      <alignment horizontal="center" vertical="center" wrapText="1"/>
    </xf>
    <xf numFmtId="0" fontId="34" fillId="0" borderId="34" xfId="0" applyFont="1" applyFill="1" applyBorder="1" applyAlignment="1">
      <alignment horizontal="right" vertical="center" wrapText="1"/>
    </xf>
    <xf numFmtId="0" fontId="25" fillId="0" borderId="34" xfId="0" applyFont="1" applyFill="1" applyBorder="1" applyAlignment="1">
      <alignment horizontal="right" vertical="center" wrapText="1"/>
    </xf>
    <xf numFmtId="0" fontId="35" fillId="0" borderId="2" xfId="0" applyFont="1" applyFill="1" applyBorder="1" applyAlignment="1">
      <alignment vertical="center"/>
    </xf>
    <xf numFmtId="0" fontId="35" fillId="0" borderId="2" xfId="0" applyFont="1" applyFill="1" applyBorder="1" applyAlignment="1">
      <alignment horizontal="center" vertical="center"/>
    </xf>
    <xf numFmtId="0" fontId="34" fillId="0" borderId="2" xfId="0" applyFont="1" applyFill="1" applyBorder="1" applyAlignment="1">
      <alignment horizontal="justify" vertical="center" wrapText="1"/>
    </xf>
    <xf numFmtId="49" fontId="25" fillId="0" borderId="2" xfId="2" applyNumberFormat="1" applyFont="1" applyFill="1" applyBorder="1" applyAlignment="1">
      <alignment horizontal="center" vertical="center"/>
    </xf>
    <xf numFmtId="0" fontId="46" fillId="0" borderId="2" xfId="0" applyFont="1" applyFill="1" applyBorder="1" applyAlignment="1">
      <alignment vertical="center"/>
    </xf>
    <xf numFmtId="0" fontId="47" fillId="0" borderId="2" xfId="0" applyFont="1" applyFill="1" applyBorder="1" applyAlignment="1">
      <alignment horizontal="center"/>
    </xf>
    <xf numFmtId="0" fontId="38" fillId="0" borderId="2" xfId="0" applyFont="1" applyFill="1" applyBorder="1" applyAlignment="1">
      <alignment horizontal="right" vertical="top"/>
    </xf>
    <xf numFmtId="0" fontId="38" fillId="0" borderId="2" xfId="0" applyFont="1" applyFill="1" applyBorder="1" applyAlignment="1">
      <alignment horizontal="right" vertical="top" wrapText="1"/>
    </xf>
    <xf numFmtId="0" fontId="34" fillId="0" borderId="2" xfId="0" applyFont="1" applyFill="1" applyBorder="1" applyAlignment="1">
      <alignment horizontal="left" vertical="center" wrapText="1"/>
    </xf>
    <xf numFmtId="0" fontId="9" fillId="3" borderId="2" xfId="0" applyFont="1" applyFill="1" applyBorder="1" applyAlignment="1">
      <alignment horizontal="center" vertical="center"/>
    </xf>
    <xf numFmtId="0" fontId="25" fillId="0" borderId="2" xfId="0" applyFont="1" applyBorder="1" applyAlignment="1">
      <alignment horizontal="left" vertical="center" wrapText="1"/>
    </xf>
    <xf numFmtId="0" fontId="25" fillId="0" borderId="2" xfId="0" applyFont="1" applyFill="1" applyBorder="1" applyAlignment="1">
      <alignment horizontal="left" vertical="center" wrapText="1"/>
    </xf>
    <xf numFmtId="0" fontId="34" fillId="0" borderId="2" xfId="0" applyFont="1" applyBorder="1" applyAlignment="1">
      <alignment horizontal="left" vertical="center" wrapText="1"/>
    </xf>
    <xf numFmtId="0" fontId="25" fillId="0" borderId="5" xfId="0" applyFont="1" applyBorder="1" applyAlignment="1">
      <alignment horizontal="center" vertical="center" wrapText="1"/>
    </xf>
    <xf numFmtId="0" fontId="34" fillId="0" borderId="2" xfId="0" applyFont="1" applyBorder="1" applyAlignment="1">
      <alignment horizontal="center" vertical="center" wrapText="1"/>
    </xf>
    <xf numFmtId="0" fontId="34" fillId="2" borderId="2" xfId="0" applyFont="1" applyFill="1" applyBorder="1" applyAlignment="1">
      <alignment horizontal="left" vertical="center" wrapText="1"/>
    </xf>
    <xf numFmtId="0" fontId="34" fillId="0" borderId="2" xfId="0" applyFont="1" applyFill="1" applyBorder="1" applyAlignment="1">
      <alignment horizontal="center" vertical="center" wrapText="1"/>
    </xf>
    <xf numFmtId="0" fontId="34" fillId="0" borderId="2" xfId="0" applyFont="1" applyFill="1" applyBorder="1" applyAlignment="1">
      <alignment horizontal="center" vertical="center"/>
    </xf>
    <xf numFmtId="0" fontId="25" fillId="0" borderId="2" xfId="0" applyFont="1" applyFill="1" applyBorder="1" applyAlignment="1">
      <alignment horizontal="center" vertical="center" wrapText="1"/>
    </xf>
    <xf numFmtId="0" fontId="25" fillId="0" borderId="2" xfId="0" applyFont="1" applyBorder="1" applyAlignment="1">
      <alignment horizontal="center" vertical="center" wrapText="1"/>
    </xf>
    <xf numFmtId="0" fontId="34" fillId="0" borderId="2" xfId="0" applyFont="1" applyBorder="1" applyAlignment="1">
      <alignment horizontal="center" vertical="center"/>
    </xf>
    <xf numFmtId="0" fontId="34" fillId="0" borderId="2" xfId="0" applyFont="1" applyFill="1" applyBorder="1" applyAlignment="1">
      <alignment vertical="center" wrapText="1"/>
    </xf>
    <xf numFmtId="0" fontId="25" fillId="0" borderId="2" xfId="0" applyFont="1" applyBorder="1" applyAlignment="1">
      <alignment horizontal="right" vertical="center"/>
    </xf>
    <xf numFmtId="0" fontId="34" fillId="2" borderId="2" xfId="0" applyFont="1" applyFill="1" applyBorder="1" applyAlignment="1">
      <alignment horizontal="center" vertical="center" wrapText="1"/>
    </xf>
    <xf numFmtId="0" fontId="9" fillId="3" borderId="2" xfId="0" applyFont="1" applyFill="1" applyBorder="1" applyAlignment="1">
      <alignment horizontal="center" vertical="center"/>
    </xf>
    <xf numFmtId="0" fontId="4" fillId="0" borderId="2" xfId="0" applyFont="1" applyBorder="1" applyAlignment="1">
      <alignment horizontal="center" vertical="center"/>
    </xf>
    <xf numFmtId="0" fontId="1" fillId="0" borderId="2" xfId="0" applyFont="1" applyBorder="1" applyAlignment="1">
      <alignment horizontal="left" vertical="center" wrapText="1"/>
    </xf>
    <xf numFmtId="0" fontId="4"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4" fillId="0" borderId="2" xfId="0" applyFont="1" applyFill="1" applyBorder="1" applyAlignment="1">
      <alignment horizontal="center" vertical="center"/>
    </xf>
    <xf numFmtId="0" fontId="1" fillId="0" borderId="2" xfId="0" applyFont="1" applyBorder="1" applyAlignment="1">
      <alignment horizontal="center" vertical="center" wrapText="1"/>
    </xf>
    <xf numFmtId="0" fontId="4" fillId="0" borderId="2" xfId="0" applyFont="1" applyFill="1" applyBorder="1" applyAlignment="1">
      <alignment vertical="center" wrapText="1"/>
    </xf>
    <xf numFmtId="0" fontId="36" fillId="0" borderId="2"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27" fillId="0" borderId="2" xfId="0" applyFont="1" applyBorder="1" applyAlignment="1">
      <alignment vertical="center"/>
    </xf>
    <xf numFmtId="0" fontId="23" fillId="0" borderId="2" xfId="0" applyFont="1" applyBorder="1" applyAlignment="1">
      <alignment horizontal="center" vertical="center" wrapText="1"/>
    </xf>
    <xf numFmtId="0" fontId="4" fillId="2" borderId="0" xfId="0" applyFont="1" applyFill="1" applyBorder="1" applyAlignment="1">
      <alignment horizontal="center" vertical="center" wrapText="1"/>
    </xf>
    <xf numFmtId="0" fontId="4" fillId="0" borderId="2" xfId="0" applyFont="1" applyBorder="1" applyAlignment="1">
      <alignment horizontal="center" vertical="center" wrapText="1"/>
    </xf>
    <xf numFmtId="0" fontId="1" fillId="0" borderId="55" xfId="0" applyFont="1" applyBorder="1" applyAlignment="1">
      <alignment vertical="center" wrapText="1"/>
    </xf>
    <xf numFmtId="0" fontId="1" fillId="0" borderId="36" xfId="0" applyFont="1" applyBorder="1" applyAlignment="1">
      <alignment vertical="center" wrapText="1"/>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4" fillId="2" borderId="2" xfId="0" applyFont="1" applyFill="1" applyBorder="1" applyAlignment="1">
      <alignment vertical="center" wrapText="1"/>
    </xf>
    <xf numFmtId="0" fontId="4" fillId="0" borderId="2" xfId="0" applyFont="1" applyBorder="1" applyAlignment="1">
      <alignment horizontal="justify" vertical="center" wrapText="1"/>
    </xf>
    <xf numFmtId="0" fontId="23" fillId="10" borderId="0" xfId="0" applyFont="1" applyFill="1" applyBorder="1" applyAlignment="1">
      <alignment vertical="center"/>
    </xf>
    <xf numFmtId="0" fontId="23" fillId="10" borderId="0" xfId="0" applyFont="1" applyFill="1" applyBorder="1" applyAlignment="1">
      <alignment horizontal="center" vertical="center"/>
    </xf>
    <xf numFmtId="0" fontId="50" fillId="10" borderId="0" xfId="0" quotePrefix="1" applyFont="1" applyFill="1" applyBorder="1" applyAlignment="1">
      <alignment horizontal="center" vertical="center"/>
    </xf>
    <xf numFmtId="0" fontId="4" fillId="0" borderId="0" xfId="0" applyFont="1" applyFill="1" applyBorder="1" applyAlignment="1">
      <alignment horizontal="center" vertical="center" wrapText="1"/>
    </xf>
    <xf numFmtId="0" fontId="1" fillId="0" borderId="0" xfId="0" applyFont="1" applyBorder="1" applyAlignment="1">
      <alignment vertical="center" wrapText="1"/>
    </xf>
    <xf numFmtId="0" fontId="26" fillId="0" borderId="0" xfId="0" applyFont="1" applyFill="1" applyAlignment="1">
      <alignment vertical="center" wrapText="1"/>
    </xf>
    <xf numFmtId="0" fontId="23" fillId="0" borderId="0" xfId="0" applyFont="1" applyFill="1" applyBorder="1" applyAlignment="1">
      <alignment horizontal="center" vertical="center"/>
    </xf>
    <xf numFmtId="0" fontId="50" fillId="0" borderId="0" xfId="0" quotePrefix="1" applyFont="1" applyFill="1" applyBorder="1" applyAlignment="1">
      <alignment horizontal="center" vertical="center"/>
    </xf>
    <xf numFmtId="0" fontId="23" fillId="0" borderId="0" xfId="0" applyFont="1" applyFill="1" applyBorder="1" applyAlignment="1">
      <alignment horizontal="center" vertical="center"/>
    </xf>
    <xf numFmtId="49" fontId="1" fillId="0" borderId="2" xfId="0" applyNumberFormat="1" applyFont="1" applyBorder="1" applyAlignment="1">
      <alignment horizontal="center" vertical="center"/>
    </xf>
    <xf numFmtId="0" fontId="1" fillId="14"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1" fillId="0" borderId="0" xfId="0" applyFont="1" applyFill="1" applyBorder="1" applyAlignment="1">
      <alignment vertical="center" wrapText="1"/>
    </xf>
    <xf numFmtId="0" fontId="23" fillId="0" borderId="4" xfId="0" applyFont="1" applyFill="1" applyBorder="1" applyAlignment="1">
      <alignment horizontal="center" vertical="center"/>
    </xf>
    <xf numFmtId="0" fontId="50" fillId="0" borderId="5" xfId="0" quotePrefix="1" applyFont="1" applyFill="1" applyBorder="1" applyAlignment="1">
      <alignment horizontal="center" vertical="center"/>
    </xf>
    <xf numFmtId="0" fontId="27" fillId="0" borderId="2" xfId="0" applyFont="1" applyBorder="1" applyAlignment="1">
      <alignment horizontal="right" vertical="center"/>
    </xf>
    <xf numFmtId="0" fontId="26" fillId="0" borderId="0" xfId="0" applyFont="1" applyFill="1" applyAlignment="1">
      <alignment vertical="center"/>
    </xf>
    <xf numFmtId="0" fontId="23" fillId="0" borderId="49" xfId="0" applyFont="1" applyFill="1" applyBorder="1" applyAlignment="1">
      <alignment horizontal="center" vertical="center"/>
    </xf>
    <xf numFmtId="0" fontId="1" fillId="0" borderId="2" xfId="0" applyFont="1" applyFill="1" applyBorder="1" applyAlignment="1">
      <alignment horizontal="justify" vertical="center" wrapText="1"/>
    </xf>
    <xf numFmtId="0" fontId="4" fillId="2" borderId="2" xfId="0" applyFont="1" applyFill="1" applyBorder="1" applyAlignment="1">
      <alignment horizontal="center" vertical="center" wrapText="1"/>
    </xf>
    <xf numFmtId="49" fontId="1" fillId="0" borderId="2" xfId="0" applyNumberFormat="1" applyFont="1" applyBorder="1" applyAlignment="1">
      <alignment horizontal="center" vertical="center" wrapText="1"/>
    </xf>
    <xf numFmtId="0" fontId="30" fillId="0" borderId="2" xfId="0" applyFont="1" applyFill="1" applyBorder="1" applyAlignment="1">
      <alignment horizontal="left" vertical="center"/>
    </xf>
    <xf numFmtId="0" fontId="30" fillId="0" borderId="2" xfId="3" applyFont="1" applyBorder="1" applyAlignment="1">
      <alignment vertical="top" wrapText="1"/>
    </xf>
    <xf numFmtId="0" fontId="56" fillId="0" borderId="2" xfId="3" applyFont="1" applyBorder="1" applyAlignment="1">
      <alignment vertical="top" wrapText="1"/>
    </xf>
    <xf numFmtId="0" fontId="29" fillId="0" borderId="2" xfId="0" applyFont="1" applyFill="1" applyBorder="1" applyAlignment="1">
      <alignment horizontal="center" vertical="center"/>
    </xf>
    <xf numFmtId="0" fontId="30" fillId="0" borderId="2" xfId="0" applyFont="1" applyFill="1" applyBorder="1"/>
    <xf numFmtId="9" fontId="30" fillId="0" borderId="2" xfId="0" applyNumberFormat="1" applyFont="1" applyFill="1" applyBorder="1" applyAlignment="1">
      <alignment horizontal="center"/>
    </xf>
    <xf numFmtId="0" fontId="30" fillId="0" borderId="2" xfId="0" applyFont="1" applyFill="1" applyBorder="1" applyAlignment="1">
      <alignment horizontal="center"/>
    </xf>
    <xf numFmtId="0" fontId="30" fillId="0" borderId="2" xfId="4" applyFont="1" applyFill="1" applyBorder="1" applyAlignment="1">
      <alignment horizontal="center" vertical="center"/>
    </xf>
    <xf numFmtId="0" fontId="57" fillId="0" borderId="2" xfId="0" applyFont="1" applyFill="1" applyBorder="1" applyAlignment="1">
      <alignment horizontal="left" vertical="top" wrapText="1"/>
    </xf>
    <xf numFmtId="0" fontId="30" fillId="0" borderId="2" xfId="0" applyFont="1" applyFill="1" applyBorder="1" applyAlignment="1">
      <alignment horizontal="left" vertical="top" wrapText="1"/>
    </xf>
    <xf numFmtId="164" fontId="30" fillId="0" borderId="2" xfId="0" applyNumberFormat="1" applyFont="1" applyFill="1" applyBorder="1" applyAlignment="1">
      <alignment horizontal="center" vertical="center"/>
    </xf>
    <xf numFmtId="0" fontId="30" fillId="0" borderId="2" xfId="0" applyFont="1" applyFill="1" applyBorder="1" applyAlignment="1"/>
    <xf numFmtId="0" fontId="30" fillId="0" borderId="2" xfId="3" applyFont="1" applyFill="1" applyBorder="1" applyAlignment="1">
      <alignment vertical="top" wrapText="1"/>
    </xf>
    <xf numFmtId="0" fontId="29" fillId="0" borderId="2" xfId="0" applyFont="1" applyFill="1" applyBorder="1" applyAlignment="1">
      <alignment vertical="center"/>
    </xf>
    <xf numFmtId="0" fontId="30" fillId="0" borderId="2" xfId="0" applyFont="1" applyFill="1" applyBorder="1" applyAlignment="1">
      <alignment vertical="center"/>
    </xf>
    <xf numFmtId="0" fontId="1" fillId="15"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Border="1" applyAlignment="1">
      <alignment horizontal="justify" vertical="top" wrapText="1"/>
    </xf>
    <xf numFmtId="0" fontId="23" fillId="3" borderId="2" xfId="0" applyFont="1" applyFill="1" applyBorder="1" applyAlignment="1">
      <alignment horizontal="center" vertical="center"/>
    </xf>
    <xf numFmtId="0" fontId="23" fillId="4" borderId="2" xfId="0" applyFont="1" applyFill="1" applyBorder="1" applyAlignment="1">
      <alignment horizontal="center" vertical="center"/>
    </xf>
    <xf numFmtId="0" fontId="50" fillId="0" borderId="2" xfId="0" quotePrefix="1" applyFont="1" applyBorder="1" applyAlignment="1">
      <alignment horizontal="center" vertical="center"/>
    </xf>
    <xf numFmtId="0" fontId="50" fillId="3" borderId="2" xfId="0" quotePrefix="1" applyFont="1" applyFill="1" applyBorder="1" applyAlignment="1">
      <alignment horizontal="center" vertical="center"/>
    </xf>
    <xf numFmtId="0" fontId="50" fillId="3" borderId="2" xfId="0" applyFont="1" applyFill="1" applyBorder="1" applyAlignment="1">
      <alignment horizontal="center" vertical="center"/>
    </xf>
    <xf numFmtId="0" fontId="50" fillId="4" borderId="2" xfId="0" quotePrefix="1" applyFont="1" applyFill="1" applyBorder="1" applyAlignment="1">
      <alignment horizontal="center" vertical="center"/>
    </xf>
    <xf numFmtId="0" fontId="26" fillId="0" borderId="2" xfId="0" applyFont="1" applyFill="1" applyBorder="1" applyAlignment="1">
      <alignment vertical="center" wrapText="1"/>
    </xf>
    <xf numFmtId="0" fontId="1" fillId="15" borderId="2" xfId="0" applyFont="1" applyFill="1" applyBorder="1" applyAlignment="1">
      <alignment horizontal="left" vertical="center"/>
    </xf>
    <xf numFmtId="0" fontId="26" fillId="9" borderId="2" xfId="0" applyFont="1" applyFill="1" applyBorder="1" applyAlignment="1">
      <alignment vertical="center" wrapText="1"/>
    </xf>
    <xf numFmtId="0" fontId="4" fillId="15" borderId="2" xfId="0" applyFont="1" applyFill="1" applyBorder="1" applyAlignment="1">
      <alignment horizontal="center" vertical="center" wrapText="1"/>
    </xf>
    <xf numFmtId="0" fontId="4" fillId="15" borderId="2" xfId="0" applyFont="1" applyFill="1" applyBorder="1" applyAlignment="1">
      <alignment horizontal="left" vertical="center" wrapText="1"/>
    </xf>
    <xf numFmtId="0" fontId="26" fillId="9" borderId="2" xfId="0" applyFont="1" applyFill="1" applyBorder="1" applyAlignment="1">
      <alignment vertical="center"/>
    </xf>
    <xf numFmtId="49" fontId="1" fillId="0" borderId="2" xfId="2" applyNumberFormat="1" applyFont="1" applyBorder="1" applyAlignment="1">
      <alignment horizontal="center" vertical="center"/>
    </xf>
    <xf numFmtId="0" fontId="26" fillId="9"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2" xfId="0" quotePrefix="1" applyFont="1" applyFill="1" applyBorder="1" applyAlignment="1">
      <alignment horizontal="center" vertical="center"/>
    </xf>
    <xf numFmtId="0" fontId="39" fillId="0" borderId="2"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46" fillId="0" borderId="2" xfId="0" applyFont="1" applyFill="1" applyBorder="1" applyAlignment="1">
      <alignment vertical="center" wrapText="1"/>
    </xf>
    <xf numFmtId="0" fontId="9" fillId="4" borderId="2" xfId="0" applyFont="1" applyFill="1" applyBorder="1" applyAlignment="1">
      <alignment horizontal="center" vertical="center"/>
    </xf>
    <xf numFmtId="0" fontId="10" fillId="0" borderId="2" xfId="0" quotePrefix="1" applyFont="1" applyBorder="1" applyAlignment="1">
      <alignment horizontal="center" vertical="center"/>
    </xf>
    <xf numFmtId="0" fontId="10" fillId="3" borderId="2" xfId="0" quotePrefix="1" applyFont="1" applyFill="1" applyBorder="1" applyAlignment="1">
      <alignment horizontal="center" vertical="center"/>
    </xf>
    <xf numFmtId="0" fontId="10" fillId="4" borderId="2" xfId="0" quotePrefix="1" applyFont="1" applyFill="1" applyBorder="1" applyAlignment="1">
      <alignment horizontal="center" vertical="center"/>
    </xf>
    <xf numFmtId="0" fontId="34" fillId="0" borderId="2" xfId="0" applyFont="1" applyBorder="1" applyAlignment="1">
      <alignment vertical="center" wrapText="1"/>
    </xf>
    <xf numFmtId="0" fontId="39" fillId="0" borderId="2" xfId="0" applyFont="1" applyFill="1" applyBorder="1" applyAlignment="1">
      <alignment horizontal="right" vertical="center" wrapText="1"/>
    </xf>
    <xf numFmtId="0" fontId="47" fillId="0" borderId="2" xfId="0" applyFont="1" applyBorder="1" applyAlignment="1">
      <alignment vertical="center"/>
    </xf>
    <xf numFmtId="0" fontId="46" fillId="9" borderId="2" xfId="0" applyFont="1" applyFill="1" applyBorder="1" applyAlignment="1">
      <alignment horizontal="left" vertical="center" wrapText="1"/>
    </xf>
    <xf numFmtId="0" fontId="38" fillId="0" borderId="2" xfId="0" applyFont="1" applyBorder="1" applyAlignment="1">
      <alignment horizontal="center" vertical="center" wrapText="1"/>
    </xf>
    <xf numFmtId="0" fontId="39" fillId="0" borderId="2" xfId="0" applyFont="1" applyBorder="1" applyAlignment="1">
      <alignment horizontal="right" vertical="center"/>
    </xf>
    <xf numFmtId="0" fontId="39" fillId="0" borderId="2" xfId="0" applyFont="1" applyBorder="1" applyAlignment="1">
      <alignment vertical="center" wrapText="1"/>
    </xf>
    <xf numFmtId="2" fontId="38" fillId="0" borderId="2" xfId="0" applyNumberFormat="1" applyFont="1" applyBorder="1" applyAlignment="1">
      <alignment horizontal="right" vertical="center"/>
    </xf>
    <xf numFmtId="164" fontId="38" fillId="0" borderId="2" xfId="0" applyNumberFormat="1" applyFont="1" applyBorder="1" applyAlignment="1">
      <alignment horizontal="center" vertical="center"/>
    </xf>
    <xf numFmtId="0" fontId="38" fillId="0" borderId="2" xfId="0" applyFont="1" applyBorder="1" applyAlignment="1">
      <alignment vertical="top" wrapText="1"/>
    </xf>
    <xf numFmtId="0" fontId="38" fillId="0" borderId="2" xfId="0" applyFont="1" applyFill="1" applyBorder="1" applyAlignment="1">
      <alignment horizontal="right" vertical="center" wrapText="1"/>
    </xf>
    <xf numFmtId="0" fontId="39" fillId="0" borderId="2" xfId="0" applyFont="1" applyBorder="1" applyAlignment="1">
      <alignment horizontal="center" vertical="center"/>
    </xf>
    <xf numFmtId="0" fontId="38" fillId="0" borderId="2" xfId="0" applyFont="1" applyFill="1" applyBorder="1" applyAlignment="1">
      <alignment horizontal="left" vertical="center" wrapText="1"/>
    </xf>
    <xf numFmtId="0" fontId="38" fillId="0" borderId="2" xfId="0" applyFont="1" applyBorder="1" applyAlignment="1">
      <alignment horizontal="right" vertical="top" wrapText="1"/>
    </xf>
    <xf numFmtId="0" fontId="25" fillId="0" borderId="2" xfId="0" applyFont="1" applyBorder="1" applyAlignment="1">
      <alignment horizontal="right"/>
    </xf>
    <xf numFmtId="0" fontId="47" fillId="0" borderId="2" xfId="0" applyFont="1" applyBorder="1"/>
    <xf numFmtId="0" fontId="46" fillId="9" borderId="2"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4" borderId="2" xfId="0" applyFont="1" applyFill="1" applyBorder="1" applyAlignment="1">
      <alignment horizontal="center" vertical="center"/>
    </xf>
    <xf numFmtId="0" fontId="46" fillId="9" borderId="2" xfId="0" applyFont="1" applyFill="1" applyBorder="1" applyAlignment="1">
      <alignment horizontal="left" vertical="center" wrapText="1"/>
    </xf>
    <xf numFmtId="0" fontId="1" fillId="0" borderId="49" xfId="0" applyFont="1" applyBorder="1" applyAlignment="1">
      <alignment vertical="center" wrapText="1"/>
    </xf>
    <xf numFmtId="0" fontId="1" fillId="0" borderId="49" xfId="0" applyFont="1" applyFill="1" applyBorder="1" applyAlignment="1">
      <alignment vertical="center" wrapText="1"/>
    </xf>
    <xf numFmtId="0" fontId="50" fillId="0" borderId="55" xfId="0" quotePrefix="1" applyFont="1" applyFill="1" applyBorder="1" applyAlignment="1">
      <alignment horizontal="center" vertical="center"/>
    </xf>
    <xf numFmtId="0" fontId="4" fillId="0" borderId="55" xfId="0" applyFont="1" applyFill="1" applyBorder="1" applyAlignment="1">
      <alignment horizontal="center" vertical="center" wrapText="1"/>
    </xf>
    <xf numFmtId="0" fontId="53" fillId="0" borderId="2" xfId="0" applyFont="1" applyBorder="1" applyAlignment="1">
      <alignment vertical="center" wrapText="1"/>
    </xf>
    <xf numFmtId="0" fontId="53" fillId="0" borderId="2" xfId="0" applyFont="1" applyBorder="1" applyAlignment="1">
      <alignment horizontal="center" vertical="center" wrapText="1"/>
    </xf>
    <xf numFmtId="0" fontId="55" fillId="0" borderId="2" xfId="0" applyFont="1" applyFill="1" applyBorder="1" applyAlignment="1">
      <alignment vertical="center"/>
    </xf>
    <xf numFmtId="0" fontId="55" fillId="0" borderId="2" xfId="0" applyFont="1" applyFill="1" applyBorder="1" applyAlignment="1">
      <alignment horizontal="center" vertical="center"/>
    </xf>
    <xf numFmtId="164" fontId="55" fillId="0" borderId="2" xfId="0" applyNumberFormat="1" applyFont="1" applyFill="1" applyBorder="1" applyAlignment="1">
      <alignment horizontal="center" vertical="center"/>
    </xf>
    <xf numFmtId="0" fontId="29" fillId="0" borderId="2" xfId="0" applyFont="1" applyFill="1" applyBorder="1" applyAlignment="1">
      <alignment horizontal="left" vertical="center"/>
    </xf>
    <xf numFmtId="0" fontId="1" fillId="0" borderId="2" xfId="3" applyFont="1" applyBorder="1" applyAlignment="1">
      <alignment horizontal="right" vertical="top" wrapText="1"/>
    </xf>
    <xf numFmtId="1" fontId="30" fillId="0" borderId="2" xfId="0" applyNumberFormat="1" applyFont="1" applyFill="1" applyBorder="1" applyAlignment="1">
      <alignment horizontal="center" vertical="center"/>
    </xf>
    <xf numFmtId="0" fontId="29" fillId="0" borderId="2" xfId="0" applyFont="1" applyFill="1" applyBorder="1" applyAlignment="1">
      <alignment vertical="center" wrapText="1"/>
    </xf>
    <xf numFmtId="0" fontId="0" fillId="0" borderId="2" xfId="0" applyBorder="1"/>
    <xf numFmtId="0" fontId="9" fillId="0" borderId="34" xfId="0" applyFont="1" applyFill="1" applyBorder="1" applyAlignment="1">
      <alignment horizontal="center" vertical="center"/>
    </xf>
    <xf numFmtId="0" fontId="10" fillId="0" borderId="34" xfId="0" applyFont="1" applyFill="1" applyBorder="1" applyAlignment="1">
      <alignment horizontal="center" vertical="center"/>
    </xf>
    <xf numFmtId="0" fontId="34" fillId="0" borderId="34" xfId="0" applyFont="1" applyFill="1" applyBorder="1" applyAlignment="1">
      <alignment horizontal="center" vertical="center" wrapText="1"/>
    </xf>
    <xf numFmtId="0" fontId="25" fillId="0" borderId="34" xfId="0" applyFont="1" applyFill="1" applyBorder="1" applyAlignment="1">
      <alignment vertical="center" wrapText="1"/>
    </xf>
    <xf numFmtId="0" fontId="35" fillId="0" borderId="34" xfId="0" applyFont="1" applyFill="1" applyBorder="1" applyAlignment="1">
      <alignment vertical="center"/>
    </xf>
    <xf numFmtId="0" fontId="46" fillId="0" borderId="34" xfId="0" applyFont="1" applyFill="1" applyBorder="1" applyAlignment="1">
      <alignment vertical="center"/>
    </xf>
    <xf numFmtId="0" fontId="35" fillId="0" borderId="34" xfId="0" applyFont="1" applyBorder="1" applyAlignment="1">
      <alignment vertical="center"/>
    </xf>
    <xf numFmtId="0" fontId="9" fillId="3" borderId="34" xfId="0" applyFont="1" applyFill="1" applyBorder="1" applyAlignment="1">
      <alignment horizontal="center" vertical="center"/>
    </xf>
    <xf numFmtId="0" fontId="10" fillId="3" borderId="34" xfId="0" applyFont="1" applyFill="1" applyBorder="1" applyAlignment="1">
      <alignment horizontal="center" vertical="center"/>
    </xf>
    <xf numFmtId="0" fontId="34" fillId="2" borderId="34" xfId="0" applyFont="1" applyFill="1" applyBorder="1" applyAlignment="1">
      <alignment horizontal="center" vertical="center" wrapText="1"/>
    </xf>
    <xf numFmtId="0" fontId="46" fillId="9" borderId="34" xfId="0" applyFont="1" applyFill="1" applyBorder="1" applyAlignment="1">
      <alignment horizontal="left" vertical="center" wrapText="1"/>
    </xf>
    <xf numFmtId="0" fontId="35" fillId="0" borderId="34" xfId="0" applyFont="1" applyBorder="1" applyAlignment="1">
      <alignment horizontal="center" vertical="center"/>
    </xf>
    <xf numFmtId="0" fontId="9" fillId="3" borderId="48" xfId="0" applyFont="1" applyFill="1" applyBorder="1" applyAlignment="1">
      <alignment horizontal="center" vertical="center"/>
    </xf>
    <xf numFmtId="0" fontId="10" fillId="3" borderId="50" xfId="0" applyFont="1" applyFill="1" applyBorder="1" applyAlignment="1">
      <alignment horizontal="center" vertical="center"/>
    </xf>
    <xf numFmtId="0" fontId="25" fillId="0" borderId="43" xfId="0" applyFont="1" applyBorder="1" applyAlignment="1">
      <alignment vertical="center" wrapText="1"/>
    </xf>
    <xf numFmtId="0" fontId="1" fillId="0" borderId="2" xfId="0" applyFont="1" applyBorder="1" applyAlignment="1">
      <alignment horizontal="center" vertical="center" wrapText="1"/>
    </xf>
    <xf numFmtId="0" fontId="4" fillId="0" borderId="2" xfId="0" applyFont="1" applyBorder="1" applyAlignment="1">
      <alignment horizontal="left" vertical="center" wrapText="1"/>
    </xf>
    <xf numFmtId="0" fontId="27" fillId="0" borderId="2" xfId="0" applyFont="1" applyBorder="1" applyAlignment="1">
      <alignment vertical="center"/>
    </xf>
    <xf numFmtId="0" fontId="25" fillId="0" borderId="2" xfId="0" applyFont="1" applyFill="1" applyBorder="1" applyAlignment="1">
      <alignment horizontal="left" vertical="center" wrapText="1"/>
    </xf>
    <xf numFmtId="0" fontId="25" fillId="0" borderId="2" xfId="0" applyFont="1" applyFill="1" applyBorder="1" applyAlignment="1">
      <alignment horizontal="center" vertical="center" wrapText="1"/>
    </xf>
    <xf numFmtId="0" fontId="25" fillId="0" borderId="2"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2"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4" fillId="2" borderId="2" xfId="0" applyFont="1" applyFill="1" applyBorder="1" applyAlignment="1">
      <alignment horizontal="left" vertical="center" wrapText="1"/>
    </xf>
    <xf numFmtId="0" fontId="27" fillId="0" borderId="2" xfId="0" applyFont="1" applyBorder="1" applyAlignment="1">
      <alignment vertical="center"/>
    </xf>
    <xf numFmtId="0" fontId="25" fillId="0" borderId="2" xfId="0" applyFont="1" applyBorder="1" applyAlignment="1">
      <alignment horizontal="left" vertical="center" wrapText="1"/>
    </xf>
    <xf numFmtId="0" fontId="25" fillId="0" borderId="2" xfId="0" applyFont="1" applyBorder="1" applyAlignment="1">
      <alignment horizontal="center" vertical="center" wrapText="1"/>
    </xf>
    <xf numFmtId="0" fontId="38" fillId="0" borderId="2" xfId="0" applyFont="1" applyFill="1" applyBorder="1" applyAlignment="1">
      <alignment horizontal="center" vertical="center"/>
    </xf>
    <xf numFmtId="0" fontId="38"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27" fillId="0" borderId="2" xfId="0" applyFont="1" applyBorder="1" applyAlignment="1">
      <alignment vertical="center"/>
    </xf>
    <xf numFmtId="0" fontId="25" fillId="0" borderId="2" xfId="0" applyFont="1" applyFill="1" applyBorder="1" applyAlignment="1">
      <alignment horizontal="center" vertical="center" wrapText="1"/>
    </xf>
    <xf numFmtId="0" fontId="25"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36" xfId="0" applyFont="1" applyBorder="1" applyAlignment="1">
      <alignment horizontal="left" vertical="center" wrapText="1"/>
    </xf>
    <xf numFmtId="0" fontId="34" fillId="2" borderId="0" xfId="0" applyFont="1" applyFill="1" applyBorder="1" applyAlignment="1">
      <alignment vertical="center" wrapText="1"/>
    </xf>
    <xf numFmtId="0" fontId="6" fillId="17" borderId="55" xfId="0" applyFont="1" applyFill="1" applyBorder="1" applyAlignment="1">
      <alignment horizontal="left" vertical="center" wrapText="1"/>
    </xf>
    <xf numFmtId="0" fontId="1" fillId="0" borderId="2" xfId="0" applyFont="1" applyFill="1" applyBorder="1" applyAlignment="1">
      <alignment horizontal="left" vertical="center" wrapText="1"/>
    </xf>
    <xf numFmtId="0" fontId="3" fillId="0" borderId="2" xfId="0" applyFont="1" applyBorder="1" applyAlignment="1">
      <alignment vertical="center"/>
    </xf>
    <xf numFmtId="0" fontId="3" fillId="0" borderId="36" xfId="0" applyFont="1" applyBorder="1" applyAlignment="1">
      <alignment horizontal="justify" vertical="center" wrapText="1"/>
    </xf>
    <xf numFmtId="0" fontId="3" fillId="0" borderId="36" xfId="0" applyFont="1" applyBorder="1" applyAlignment="1">
      <alignment horizontal="center" vertical="center" wrapText="1"/>
    </xf>
    <xf numFmtId="0" fontId="3" fillId="0" borderId="5" xfId="0" applyFont="1" applyBorder="1" applyAlignment="1">
      <alignment vertical="center"/>
    </xf>
    <xf numFmtId="0" fontId="3" fillId="0" borderId="55" xfId="0" applyFont="1" applyBorder="1" applyAlignment="1">
      <alignment horizontal="justify" vertical="center" wrapText="1"/>
    </xf>
    <xf numFmtId="0" fontId="3" fillId="0" borderId="55" xfId="0" applyFont="1" applyBorder="1" applyAlignment="1">
      <alignment horizontal="center" vertical="center" wrapText="1"/>
    </xf>
    <xf numFmtId="0" fontId="58" fillId="0" borderId="2" xfId="0" applyFont="1" applyFill="1" applyBorder="1" applyAlignment="1">
      <alignment vertical="top" wrapText="1"/>
    </xf>
    <xf numFmtId="0" fontId="3" fillId="0" borderId="36" xfId="0" applyFont="1" applyBorder="1" applyAlignment="1">
      <alignment horizontal="center" vertical="center"/>
    </xf>
    <xf numFmtId="0" fontId="3" fillId="0" borderId="36" xfId="0" applyFont="1" applyBorder="1" applyAlignment="1">
      <alignment vertical="center" wrapText="1"/>
    </xf>
    <xf numFmtId="0" fontId="3" fillId="0" borderId="0" xfId="0" applyFont="1" applyAlignment="1">
      <alignment vertical="center" wrapText="1"/>
    </xf>
    <xf numFmtId="0" fontId="59" fillId="0" borderId="0" xfId="0" applyFont="1" applyAlignment="1">
      <alignment vertical="center"/>
    </xf>
    <xf numFmtId="0" fontId="3" fillId="0" borderId="36" xfId="0" applyFont="1" applyBorder="1" applyAlignment="1">
      <alignment horizontal="left" vertical="center"/>
    </xf>
    <xf numFmtId="0" fontId="3" fillId="0" borderId="36" xfId="0" applyFont="1" applyBorder="1" applyAlignment="1">
      <alignment horizontal="right" vertical="center"/>
    </xf>
    <xf numFmtId="0" fontId="3" fillId="0" borderId="36" xfId="0" applyFont="1" applyBorder="1" applyAlignment="1">
      <alignment horizontal="right" vertical="center" wrapText="1"/>
    </xf>
    <xf numFmtId="0" fontId="3" fillId="0" borderId="5" xfId="0" applyFont="1" applyBorder="1" applyAlignment="1">
      <alignment horizontal="right" vertical="center" wrapText="1"/>
    </xf>
    <xf numFmtId="0" fontId="25" fillId="0" borderId="5" xfId="0" applyFont="1" applyBorder="1" applyAlignment="1">
      <alignment horizontal="right" vertical="center" wrapText="1"/>
    </xf>
    <xf numFmtId="0" fontId="25" fillId="0" borderId="55" xfId="0" applyFont="1" applyBorder="1" applyAlignment="1">
      <alignment horizontal="justify" vertical="center" wrapText="1"/>
    </xf>
    <xf numFmtId="0" fontId="1" fillId="0" borderId="2" xfId="0" applyFont="1" applyBorder="1" applyAlignment="1">
      <alignment horizontal="center" vertical="center" wrapText="1"/>
    </xf>
    <xf numFmtId="0" fontId="4"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1" fillId="0" borderId="2" xfId="0" applyFont="1" applyBorder="1" applyAlignment="1">
      <alignment horizontal="center" vertical="center"/>
    </xf>
    <xf numFmtId="0" fontId="4"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Fill="1" applyBorder="1" applyAlignment="1">
      <alignment horizontal="center" vertical="center"/>
    </xf>
    <xf numFmtId="0" fontId="23" fillId="0" borderId="0" xfId="0" applyFont="1" applyFill="1" applyBorder="1" applyAlignment="1">
      <alignment horizontal="center" vertical="center"/>
    </xf>
    <xf numFmtId="0" fontId="26" fillId="9" borderId="0" xfId="0" applyFont="1" applyFill="1" applyAlignment="1">
      <alignment horizontal="center" vertical="center" wrapText="1"/>
    </xf>
    <xf numFmtId="0" fontId="26" fillId="9" borderId="38" xfId="0" applyFont="1" applyFill="1" applyBorder="1" applyAlignment="1">
      <alignment horizontal="center" vertical="center" wrapText="1"/>
    </xf>
    <xf numFmtId="0" fontId="26" fillId="9" borderId="0" xfId="0" applyFont="1" applyFill="1" applyBorder="1" applyAlignment="1">
      <alignment horizontal="center" vertical="center" wrapText="1"/>
    </xf>
    <xf numFmtId="0" fontId="23" fillId="0" borderId="2" xfId="0" applyFont="1" applyBorder="1" applyAlignment="1">
      <alignment horizontal="center" vertical="center" wrapText="1"/>
    </xf>
    <xf numFmtId="0" fontId="23" fillId="3" borderId="2" xfId="0" applyFont="1" applyFill="1" applyBorder="1" applyAlignment="1">
      <alignment horizontal="center" vertical="center"/>
    </xf>
    <xf numFmtId="0" fontId="4" fillId="2" borderId="34" xfId="0" applyFont="1" applyFill="1" applyBorder="1" applyAlignment="1">
      <alignment horizontal="left" vertical="center" wrapText="1"/>
    </xf>
    <xf numFmtId="0" fontId="4" fillId="2" borderId="36" xfId="0" applyFont="1" applyFill="1" applyBorder="1" applyAlignment="1">
      <alignment horizontal="left" vertical="center" wrapText="1"/>
    </xf>
    <xf numFmtId="0" fontId="23" fillId="0" borderId="49" xfId="0" applyFont="1" applyFill="1" applyBorder="1" applyAlignment="1">
      <alignment horizontal="center" vertical="center"/>
    </xf>
    <xf numFmtId="0" fontId="23" fillId="0" borderId="4" xfId="0" applyFont="1" applyFill="1" applyBorder="1" applyAlignment="1">
      <alignment horizontal="center" vertical="center"/>
    </xf>
    <xf numFmtId="0" fontId="26" fillId="9" borderId="2" xfId="0" applyFont="1" applyFill="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left" vertical="center"/>
    </xf>
    <xf numFmtId="0" fontId="4" fillId="0" borderId="2" xfId="0" applyFont="1" applyFill="1" applyBorder="1" applyAlignment="1">
      <alignment vertical="center" wrapText="1"/>
    </xf>
    <xf numFmtId="0" fontId="4" fillId="0" borderId="2" xfId="0" applyFont="1" applyBorder="1" applyAlignment="1">
      <alignment horizontal="center" vertical="center"/>
    </xf>
    <xf numFmtId="0" fontId="1" fillId="6" borderId="2" xfId="0" applyFont="1" applyFill="1" applyBorder="1" applyAlignment="1">
      <alignment horizontal="left" vertical="center" wrapText="1"/>
    </xf>
    <xf numFmtId="0" fontId="26" fillId="9" borderId="0" xfId="0" applyFont="1" applyFill="1" applyAlignment="1">
      <alignment horizontal="left" vertical="center" wrapText="1"/>
    </xf>
    <xf numFmtId="0" fontId="23" fillId="0" borderId="3" xfId="0" applyFont="1" applyFill="1" applyBorder="1" applyAlignment="1">
      <alignment horizontal="center" vertical="center"/>
    </xf>
    <xf numFmtId="0" fontId="36" fillId="0" borderId="2" xfId="0" applyFont="1" applyBorder="1" applyAlignment="1">
      <alignment horizontal="left" vertical="center"/>
    </xf>
    <xf numFmtId="0" fontId="6" fillId="0" borderId="34" xfId="0" applyFont="1" applyBorder="1" applyAlignment="1">
      <alignment horizontal="left" vertical="center" wrapText="1"/>
    </xf>
    <xf numFmtId="0" fontId="6" fillId="0" borderId="36" xfId="0" applyFont="1" applyBorder="1" applyAlignment="1">
      <alignment horizontal="left" vertical="center" wrapText="1"/>
    </xf>
    <xf numFmtId="0" fontId="4" fillId="15" borderId="2" xfId="0" applyFont="1" applyFill="1" applyBorder="1" applyAlignment="1">
      <alignment horizontal="left" vertical="center" wrapText="1"/>
    </xf>
    <xf numFmtId="0" fontId="1" fillId="14" borderId="2" xfId="0" applyFont="1" applyFill="1" applyBorder="1" applyAlignment="1">
      <alignment horizontal="left" vertical="center" wrapText="1"/>
    </xf>
    <xf numFmtId="0" fontId="1" fillId="15" borderId="2" xfId="0" applyFont="1" applyFill="1" applyBorder="1" applyAlignment="1">
      <alignment horizontal="left" vertical="center"/>
    </xf>
    <xf numFmtId="0" fontId="1" fillId="0" borderId="34" xfId="0" applyFont="1" applyFill="1" applyBorder="1" applyAlignment="1">
      <alignment horizontal="left" vertical="center" wrapText="1"/>
    </xf>
    <xf numFmtId="0" fontId="1" fillId="0" borderId="36" xfId="0" applyFont="1" applyFill="1" applyBorder="1" applyAlignment="1">
      <alignment horizontal="left" vertical="center" wrapText="1"/>
    </xf>
    <xf numFmtId="0" fontId="1" fillId="0" borderId="34" xfId="0" applyFont="1" applyBorder="1" applyAlignment="1">
      <alignment horizontal="left" vertical="center" wrapText="1"/>
    </xf>
    <xf numFmtId="0" fontId="1" fillId="0" borderId="36" xfId="0" applyFont="1" applyBorder="1" applyAlignment="1">
      <alignment horizontal="left" vertical="center" wrapText="1"/>
    </xf>
    <xf numFmtId="0" fontId="23" fillId="0" borderId="45" xfId="0" applyFont="1" applyFill="1" applyBorder="1" applyAlignment="1">
      <alignment horizontal="center" vertical="center"/>
    </xf>
    <xf numFmtId="0" fontId="26" fillId="9" borderId="2" xfId="0" applyFont="1" applyFill="1" applyBorder="1" applyAlignment="1">
      <alignment horizontal="center" vertical="center" wrapText="1"/>
    </xf>
    <xf numFmtId="0" fontId="1" fillId="0" borderId="34" xfId="0" applyFont="1" applyFill="1" applyBorder="1" applyAlignment="1">
      <alignment horizontal="center" vertical="center"/>
    </xf>
    <xf numFmtId="0" fontId="1" fillId="0" borderId="36" xfId="0" applyFont="1" applyFill="1" applyBorder="1" applyAlignment="1">
      <alignment horizontal="center" vertical="center"/>
    </xf>
    <xf numFmtId="0" fontId="29" fillId="0" borderId="2" xfId="0" applyFont="1" applyFill="1" applyBorder="1" applyAlignment="1">
      <alignment horizontal="center" vertical="center"/>
    </xf>
    <xf numFmtId="0" fontId="30" fillId="0" borderId="2" xfId="0" applyFont="1" applyFill="1" applyBorder="1" applyAlignment="1">
      <alignment horizontal="center" vertical="center" wrapText="1"/>
    </xf>
    <xf numFmtId="0" fontId="30" fillId="0" borderId="2" xfId="0" applyFont="1" applyFill="1" applyBorder="1" applyAlignment="1">
      <alignment vertical="center"/>
    </xf>
    <xf numFmtId="0" fontId="51" fillId="0" borderId="0" xfId="0" applyFont="1" applyAlignment="1">
      <alignment horizontal="left" vertical="center" wrapText="1"/>
    </xf>
    <xf numFmtId="0" fontId="51" fillId="0" borderId="2" xfId="0" applyFont="1" applyBorder="1" applyAlignment="1">
      <alignment horizontal="center" vertical="center" wrapText="1"/>
    </xf>
    <xf numFmtId="0" fontId="23" fillId="4" borderId="2" xfId="0" applyFont="1" applyFill="1" applyBorder="1" applyAlignment="1">
      <alignment horizontal="center" vertical="center"/>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15" borderId="2" xfId="0" applyFont="1" applyFill="1" applyBorder="1" applyAlignment="1">
      <alignment horizontal="left" vertical="center"/>
    </xf>
    <xf numFmtId="0" fontId="27" fillId="0" borderId="2" xfId="0" applyFont="1" applyBorder="1" applyAlignment="1">
      <alignment vertical="center"/>
    </xf>
    <xf numFmtId="0" fontId="4" fillId="15" borderId="2" xfId="0" applyFont="1" applyFill="1" applyBorder="1" applyAlignment="1">
      <alignment horizontal="center" vertical="center" wrapText="1"/>
    </xf>
    <xf numFmtId="49" fontId="1" fillId="0" borderId="2" xfId="2" applyNumberFormat="1" applyFont="1" applyBorder="1" applyAlignment="1">
      <alignment horizontal="center" vertical="center"/>
    </xf>
    <xf numFmtId="0" fontId="15" fillId="9" borderId="2" xfId="0" applyFont="1" applyFill="1" applyBorder="1" applyAlignment="1">
      <alignment horizontal="center" vertical="center" wrapText="1"/>
    </xf>
    <xf numFmtId="0" fontId="18" fillId="7" borderId="2" xfId="0" applyFont="1" applyFill="1" applyBorder="1" applyAlignment="1">
      <alignment horizontal="center" vertical="center"/>
    </xf>
    <xf numFmtId="0" fontId="18" fillId="8" borderId="2" xfId="0" applyFont="1" applyFill="1" applyBorder="1" applyAlignment="1">
      <alignment horizontal="center" vertical="center"/>
    </xf>
    <xf numFmtId="0" fontId="15" fillId="9" borderId="2" xfId="0" applyFont="1" applyFill="1" applyBorder="1" applyAlignment="1">
      <alignment horizontal="center" vertical="center"/>
    </xf>
    <xf numFmtId="0" fontId="9" fillId="4" borderId="2" xfId="0" applyFont="1" applyFill="1" applyBorder="1" applyAlignment="1">
      <alignment horizontal="center" vertical="center"/>
    </xf>
    <xf numFmtId="0" fontId="9" fillId="3"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3" fillId="9" borderId="2" xfId="0" applyFont="1" applyFill="1" applyBorder="1" applyAlignment="1">
      <alignment horizontal="center" vertical="center" wrapText="1"/>
    </xf>
    <xf numFmtId="0" fontId="13" fillId="9" borderId="2" xfId="0" applyFont="1" applyFill="1" applyBorder="1" applyAlignment="1">
      <alignment horizontal="center" vertical="center"/>
    </xf>
    <xf numFmtId="0" fontId="17" fillId="7" borderId="2" xfId="0" applyFont="1" applyFill="1" applyBorder="1" applyAlignment="1">
      <alignment horizontal="center" vertical="center"/>
    </xf>
    <xf numFmtId="0" fontId="17" fillId="8" borderId="2" xfId="0" applyFont="1" applyFill="1" applyBorder="1" applyAlignment="1">
      <alignment horizontal="center" vertical="center"/>
    </xf>
    <xf numFmtId="0" fontId="31" fillId="12" borderId="2" xfId="0" applyFont="1" applyFill="1" applyBorder="1" applyAlignment="1">
      <alignment horizontal="center" vertical="center"/>
    </xf>
    <xf numFmtId="0" fontId="33" fillId="0" borderId="2" xfId="0" applyFont="1" applyBorder="1" applyAlignment="1">
      <alignment horizontal="center" vertical="center"/>
    </xf>
    <xf numFmtId="0" fontId="46" fillId="9" borderId="0" xfId="0" applyFont="1" applyFill="1" applyAlignment="1">
      <alignment horizontal="center" vertical="center"/>
    </xf>
    <xf numFmtId="0" fontId="25" fillId="0" borderId="2" xfId="0" applyFont="1" applyFill="1" applyBorder="1" applyAlignment="1">
      <alignment horizontal="left" vertical="center" wrapText="1"/>
    </xf>
    <xf numFmtId="0" fontId="46" fillId="9" borderId="2" xfId="0" applyFont="1" applyFill="1" applyBorder="1" applyAlignment="1">
      <alignment horizontal="center" vertical="center" wrapText="1"/>
    </xf>
    <xf numFmtId="0" fontId="34" fillId="0" borderId="2" xfId="0" applyFont="1" applyFill="1" applyBorder="1" applyAlignment="1">
      <alignment horizontal="left" vertical="center" wrapText="1"/>
    </xf>
    <xf numFmtId="0" fontId="34" fillId="0" borderId="2" xfId="0" applyFont="1" applyFill="1" applyBorder="1" applyAlignment="1">
      <alignment horizontal="center" vertical="center"/>
    </xf>
    <xf numFmtId="0" fontId="25"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25" fillId="0" borderId="2" xfId="0" applyFont="1" applyBorder="1" applyAlignment="1">
      <alignment horizontal="center" vertical="center" wrapText="1"/>
    </xf>
    <xf numFmtId="0" fontId="34" fillId="2" borderId="2" xfId="0" applyFont="1" applyFill="1" applyBorder="1" applyAlignment="1">
      <alignment horizontal="center" vertical="center" wrapText="1"/>
    </xf>
    <xf numFmtId="0" fontId="49" fillId="0" borderId="2" xfId="0" applyFont="1" applyBorder="1" applyAlignment="1">
      <alignment horizontal="left" vertical="center"/>
    </xf>
    <xf numFmtId="0" fontId="34" fillId="2" borderId="2" xfId="0" applyFont="1" applyFill="1" applyBorder="1" applyAlignment="1">
      <alignment horizontal="left" vertical="center" wrapText="1"/>
    </xf>
    <xf numFmtId="0" fontId="34" fillId="0" borderId="2" xfId="0" applyFont="1" applyBorder="1" applyAlignment="1">
      <alignment horizontal="center" vertical="center" wrapText="1"/>
    </xf>
    <xf numFmtId="0" fontId="34" fillId="0" borderId="2" xfId="0" applyFont="1" applyBorder="1" applyAlignment="1">
      <alignment horizontal="left" vertical="center" wrapText="1"/>
    </xf>
    <xf numFmtId="0" fontId="25" fillId="15" borderId="2" xfId="0" applyFont="1" applyFill="1" applyBorder="1" applyAlignment="1">
      <alignment horizontal="left" vertical="center"/>
    </xf>
    <xf numFmtId="0" fontId="25" fillId="0" borderId="2" xfId="0" applyFont="1" applyBorder="1" applyAlignment="1">
      <alignment horizontal="left" vertical="center" wrapText="1"/>
    </xf>
    <xf numFmtId="0" fontId="25" fillId="0" borderId="2" xfId="0" applyFont="1" applyBorder="1" applyAlignment="1">
      <alignment horizontal="center" vertical="center"/>
    </xf>
    <xf numFmtId="0" fontId="25" fillId="0" borderId="34" xfId="0" applyFont="1" applyBorder="1" applyAlignment="1">
      <alignment horizontal="center" vertical="center" wrapText="1"/>
    </xf>
    <xf numFmtId="0" fontId="25" fillId="0" borderId="36" xfId="0" applyFont="1" applyBorder="1" applyAlignment="1">
      <alignment horizontal="center" vertical="center" wrapText="1"/>
    </xf>
    <xf numFmtId="0" fontId="25" fillId="14" borderId="2" xfId="0" applyFont="1" applyFill="1" applyBorder="1" applyAlignment="1">
      <alignment horizontal="left" vertical="center" wrapText="1"/>
    </xf>
    <xf numFmtId="0" fontId="48" fillId="0" borderId="0" xfId="0" applyFont="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25" fillId="0" borderId="2" xfId="0" applyFont="1" applyFill="1" applyBorder="1" applyAlignment="1">
      <alignment horizontal="right" vertical="center"/>
    </xf>
    <xf numFmtId="0" fontId="39" fillId="0" borderId="2" xfId="0" applyFont="1" applyFill="1" applyBorder="1" applyAlignment="1">
      <alignment horizontal="left" vertical="center" wrapText="1"/>
    </xf>
    <xf numFmtId="0" fontId="39" fillId="0" borderId="2" xfId="0" applyFont="1" applyFill="1" applyBorder="1" applyAlignment="1">
      <alignment horizontal="center" vertical="center"/>
    </xf>
    <xf numFmtId="0" fontId="38" fillId="0" borderId="2" xfId="0" applyFont="1" applyFill="1" applyBorder="1" applyAlignment="1">
      <alignment horizontal="left" vertical="center" wrapText="1"/>
    </xf>
    <xf numFmtId="0" fontId="38" fillId="0" borderId="2" xfId="0" applyFont="1" applyFill="1" applyBorder="1" applyAlignment="1">
      <alignment horizontal="center" vertical="center"/>
    </xf>
    <xf numFmtId="0" fontId="25" fillId="6" borderId="2" xfId="0" applyFont="1" applyFill="1" applyBorder="1" applyAlignment="1">
      <alignment horizontal="left" vertical="center" wrapText="1"/>
    </xf>
    <xf numFmtId="0" fontId="34" fillId="0" borderId="2" xfId="0" applyFont="1" applyBorder="1" applyAlignment="1">
      <alignment horizontal="center" vertical="center"/>
    </xf>
    <xf numFmtId="0" fontId="34" fillId="0" borderId="2" xfId="0" applyFont="1" applyFill="1" applyBorder="1" applyAlignment="1">
      <alignment vertical="center" wrapText="1"/>
    </xf>
    <xf numFmtId="0" fontId="38" fillId="0" borderId="2" xfId="0" applyFont="1" applyBorder="1" applyAlignment="1">
      <alignment horizontal="center" vertical="center"/>
    </xf>
    <xf numFmtId="0" fontId="34" fillId="15" borderId="2" xfId="0" applyFont="1" applyFill="1" applyBorder="1" applyAlignment="1">
      <alignment horizontal="left" vertical="center" wrapText="1"/>
    </xf>
    <xf numFmtId="0" fontId="46" fillId="9" borderId="2" xfId="0" applyFont="1" applyFill="1" applyBorder="1" applyAlignment="1">
      <alignment horizontal="left" vertical="center" wrapText="1"/>
    </xf>
    <xf numFmtId="0" fontId="34" fillId="0" borderId="34" xfId="0" applyFont="1" applyBorder="1" applyAlignment="1">
      <alignment horizontal="left" vertical="center" wrapText="1"/>
    </xf>
    <xf numFmtId="0" fontId="34" fillId="0" borderId="36" xfId="0" applyFont="1" applyBorder="1" applyAlignment="1">
      <alignment horizontal="left" vertical="center" wrapText="1"/>
    </xf>
    <xf numFmtId="0" fontId="34" fillId="0" borderId="5" xfId="0" applyFont="1" applyBorder="1" applyAlignment="1">
      <alignment horizontal="center" vertical="center" wrapText="1"/>
    </xf>
    <xf numFmtId="0" fontId="34" fillId="0" borderId="0" xfId="0" applyFont="1" applyBorder="1" applyAlignment="1">
      <alignment horizontal="left" vertical="center" wrapText="1"/>
    </xf>
    <xf numFmtId="0" fontId="25" fillId="0" borderId="3" xfId="0" applyFont="1" applyBorder="1" applyAlignment="1">
      <alignment horizontal="left" vertical="center" wrapText="1"/>
    </xf>
    <xf numFmtId="0" fontId="39" fillId="0" borderId="52" xfId="0" applyFont="1" applyFill="1" applyBorder="1" applyAlignment="1">
      <alignment horizontal="left" vertical="center" wrapText="1"/>
    </xf>
    <xf numFmtId="0" fontId="39" fillId="0" borderId="49" xfId="0" applyFont="1" applyFill="1" applyBorder="1" applyAlignment="1">
      <alignment horizontal="left" vertical="center" wrapText="1"/>
    </xf>
    <xf numFmtId="0" fontId="39" fillId="0" borderId="34" xfId="0" applyFont="1" applyFill="1" applyBorder="1" applyAlignment="1">
      <alignment horizontal="center" vertical="center"/>
    </xf>
    <xf numFmtId="0" fontId="39" fillId="0" borderId="36" xfId="0" applyFont="1" applyFill="1" applyBorder="1" applyAlignment="1">
      <alignment horizontal="center" vertical="center"/>
    </xf>
    <xf numFmtId="0" fontId="25" fillId="0" borderId="34" xfId="0" applyFont="1" applyFill="1" applyBorder="1" applyAlignment="1">
      <alignment horizontal="left" vertical="center" wrapText="1"/>
    </xf>
    <xf numFmtId="0" fontId="25" fillId="0" borderId="36" xfId="0" applyFont="1" applyFill="1" applyBorder="1" applyAlignment="1">
      <alignment horizontal="left" vertical="center" wrapText="1"/>
    </xf>
    <xf numFmtId="0" fontId="25" fillId="0" borderId="34" xfId="0" applyFont="1" applyBorder="1" applyAlignment="1">
      <alignment horizontal="left" vertical="center" wrapText="1"/>
    </xf>
    <xf numFmtId="0" fontId="25" fillId="0" borderId="36" xfId="0" applyFont="1" applyBorder="1" applyAlignment="1">
      <alignment horizontal="left" vertical="center" wrapText="1"/>
    </xf>
    <xf numFmtId="0" fontId="34" fillId="2" borderId="53"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54" xfId="0" applyFont="1" applyFill="1" applyBorder="1" applyAlignment="1">
      <alignment horizontal="center" vertical="center" wrapText="1"/>
    </xf>
    <xf numFmtId="0" fontId="25" fillId="0" borderId="2" xfId="0" applyFont="1" applyBorder="1" applyAlignment="1">
      <alignment horizontal="right" vertical="center"/>
    </xf>
    <xf numFmtId="0" fontId="34" fillId="0" borderId="9"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43" xfId="0" applyFont="1" applyBorder="1" applyAlignment="1">
      <alignment horizontal="center" vertical="center" wrapText="1"/>
    </xf>
    <xf numFmtId="0" fontId="34" fillId="0" borderId="45"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50" xfId="0" applyFont="1" applyBorder="1" applyAlignment="1">
      <alignment horizontal="center" vertical="center" wrapText="1"/>
    </xf>
    <xf numFmtId="0" fontId="34" fillId="0" borderId="5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34" xfId="0" applyFont="1" applyBorder="1" applyAlignment="1">
      <alignment horizontal="center" vertical="center" wrapText="1"/>
    </xf>
    <xf numFmtId="0" fontId="9" fillId="3" borderId="3" xfId="0" applyFont="1" applyFill="1" applyBorder="1" applyAlignment="1">
      <alignment horizontal="center" vertical="center"/>
    </xf>
    <xf numFmtId="0" fontId="9" fillId="3" borderId="46" xfId="0" applyFont="1" applyFill="1" applyBorder="1" applyAlignment="1">
      <alignment horizontal="center" vertical="center"/>
    </xf>
    <xf numFmtId="0" fontId="46" fillId="9" borderId="37" xfId="0" applyFont="1" applyFill="1" applyBorder="1" applyAlignment="1">
      <alignment horizontal="left" vertical="center" wrapText="1"/>
    </xf>
    <xf numFmtId="0" fontId="46" fillId="9" borderId="38" xfId="0" applyFont="1" applyFill="1" applyBorder="1" applyAlignment="1">
      <alignment horizontal="left" vertical="center" wrapText="1"/>
    </xf>
    <xf numFmtId="0" fontId="38" fillId="0" borderId="2" xfId="0" applyFont="1" applyBorder="1" applyAlignment="1">
      <alignment horizontal="left" vertical="center" wrapText="1"/>
    </xf>
    <xf numFmtId="0" fontId="38" fillId="0" borderId="34"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6" fillId="17" borderId="34" xfId="0" applyFont="1" applyFill="1" applyBorder="1" applyAlignment="1">
      <alignment horizontal="left" vertical="center" wrapText="1"/>
    </xf>
    <xf numFmtId="0" fontId="6" fillId="17" borderId="35" xfId="0" applyFont="1" applyFill="1" applyBorder="1" applyAlignment="1">
      <alignment horizontal="left" vertical="center" wrapText="1"/>
    </xf>
    <xf numFmtId="0" fontId="6" fillId="17" borderId="36" xfId="0" applyFont="1" applyFill="1" applyBorder="1" applyAlignment="1">
      <alignment horizontal="left" vertical="center" wrapText="1"/>
    </xf>
    <xf numFmtId="0" fontId="46" fillId="9" borderId="0" xfId="0" applyFont="1" applyFill="1" applyAlignment="1">
      <alignment horizontal="left" vertical="center" wrapText="1"/>
    </xf>
    <xf numFmtId="0" fontId="6" fillId="17" borderId="57" xfId="0" applyFont="1" applyFill="1" applyBorder="1" applyAlignment="1">
      <alignment horizontal="left" vertical="center" wrapText="1"/>
    </xf>
    <xf numFmtId="0" fontId="35" fillId="0" borderId="34" xfId="0" applyFont="1" applyBorder="1" applyAlignment="1">
      <alignment horizontal="left" vertical="center" wrapText="1"/>
    </xf>
    <xf numFmtId="0" fontId="35" fillId="0" borderId="36" xfId="0" applyFont="1" applyBorder="1" applyAlignment="1">
      <alignment horizontal="left" vertical="center" wrapText="1"/>
    </xf>
    <xf numFmtId="0" fontId="25" fillId="0" borderId="2" xfId="0" applyFont="1" applyBorder="1" applyAlignment="1">
      <alignment horizontal="left" vertical="center"/>
    </xf>
    <xf numFmtId="0" fontId="38" fillId="0" borderId="56" xfId="0" applyFont="1" applyBorder="1" applyAlignment="1">
      <alignment horizontal="left" vertical="center" wrapText="1"/>
    </xf>
    <xf numFmtId="0" fontId="38" fillId="0" borderId="55" xfId="0" applyFont="1" applyBorder="1" applyAlignment="1">
      <alignment horizontal="left" vertical="center" wrapText="1"/>
    </xf>
    <xf numFmtId="0" fontId="38" fillId="0" borderId="58" xfId="0" applyFont="1" applyBorder="1" applyAlignment="1">
      <alignment horizontal="left" vertical="center" wrapText="1"/>
    </xf>
    <xf numFmtId="0" fontId="38" fillId="0" borderId="57" xfId="0" applyFont="1" applyBorder="1" applyAlignment="1">
      <alignment horizontal="left" vertical="center" wrapText="1"/>
    </xf>
    <xf numFmtId="0" fontId="38" fillId="0" borderId="37" xfId="0" applyFont="1" applyBorder="1" applyAlignment="1">
      <alignment horizontal="left" vertical="center" wrapText="1"/>
    </xf>
    <xf numFmtId="0" fontId="25" fillId="0" borderId="34" xfId="0" applyFont="1" applyFill="1" applyBorder="1" applyAlignment="1">
      <alignment horizontal="center" vertical="center"/>
    </xf>
    <xf numFmtId="0" fontId="25" fillId="0" borderId="36" xfId="0" applyFont="1" applyFill="1" applyBorder="1" applyAlignment="1">
      <alignment horizontal="center" vertical="center"/>
    </xf>
    <xf numFmtId="0" fontId="13" fillId="9" borderId="0" xfId="0" applyFont="1" applyFill="1" applyAlignment="1">
      <alignment horizontal="center" vertical="center"/>
    </xf>
    <xf numFmtId="0" fontId="18" fillId="7" borderId="14" xfId="0" applyFont="1" applyFill="1" applyBorder="1" applyAlignment="1">
      <alignment horizontal="center" vertical="center"/>
    </xf>
    <xf numFmtId="0" fontId="18" fillId="7" borderId="15" xfId="0" applyFont="1" applyFill="1" applyBorder="1" applyAlignment="1">
      <alignment horizontal="center" vertical="center"/>
    </xf>
    <xf numFmtId="0" fontId="18" fillId="7" borderId="40" xfId="0" applyFont="1" applyFill="1" applyBorder="1" applyAlignment="1">
      <alignment horizontal="center" vertical="center"/>
    </xf>
    <xf numFmtId="0" fontId="18" fillId="7" borderId="47" xfId="0" applyFont="1" applyFill="1" applyBorder="1" applyAlignment="1">
      <alignment horizontal="center" vertical="center"/>
    </xf>
    <xf numFmtId="0" fontId="18" fillId="8" borderId="14" xfId="0" applyFont="1" applyFill="1" applyBorder="1" applyAlignment="1">
      <alignment horizontal="center" vertical="center"/>
    </xf>
    <xf numFmtId="0" fontId="18" fillId="8" borderId="15" xfId="0" applyFont="1" applyFill="1" applyBorder="1" applyAlignment="1">
      <alignment horizontal="center" vertical="center"/>
    </xf>
    <xf numFmtId="0" fontId="18" fillId="8" borderId="40" xfId="0" applyFont="1" applyFill="1" applyBorder="1" applyAlignment="1">
      <alignment horizontal="center" vertical="center"/>
    </xf>
    <xf numFmtId="0" fontId="18" fillId="8" borderId="47" xfId="0" applyFont="1" applyFill="1" applyBorder="1" applyAlignment="1">
      <alignment horizontal="center" vertical="center"/>
    </xf>
    <xf numFmtId="0" fontId="14" fillId="9" borderId="14" xfId="0" applyFont="1" applyFill="1" applyBorder="1" applyAlignment="1">
      <alignment horizontal="center" vertical="center"/>
    </xf>
    <xf numFmtId="0" fontId="14" fillId="9" borderId="30" xfId="0" applyFont="1" applyFill="1" applyBorder="1" applyAlignment="1">
      <alignment horizontal="center" vertical="center"/>
    </xf>
    <xf numFmtId="0" fontId="14" fillId="9" borderId="15" xfId="0" applyFont="1" applyFill="1" applyBorder="1" applyAlignment="1">
      <alignment horizontal="center" vertical="center"/>
    </xf>
    <xf numFmtId="0" fontId="14" fillId="9" borderId="40" xfId="0" applyFont="1" applyFill="1" applyBorder="1" applyAlignment="1">
      <alignment horizontal="center" vertical="center"/>
    </xf>
    <xf numFmtId="0" fontId="14" fillId="9" borderId="38" xfId="0" applyFont="1" applyFill="1" applyBorder="1" applyAlignment="1">
      <alignment horizontal="center" vertical="center"/>
    </xf>
    <xf numFmtId="0" fontId="14" fillId="9" borderId="47" xfId="0" applyFont="1" applyFill="1" applyBorder="1" applyAlignment="1">
      <alignment horizontal="center" vertical="center"/>
    </xf>
    <xf numFmtId="0" fontId="19" fillId="0" borderId="34" xfId="1" applyFont="1" applyBorder="1" applyAlignment="1">
      <alignment horizontal="left" vertical="center" wrapText="1"/>
    </xf>
    <xf numFmtId="0" fontId="19" fillId="0" borderId="35" xfId="1" applyFont="1" applyBorder="1" applyAlignment="1">
      <alignment horizontal="left" vertical="center" wrapText="1"/>
    </xf>
    <xf numFmtId="0" fontId="44" fillId="7" borderId="2" xfId="0" applyFont="1" applyFill="1" applyBorder="1" applyAlignment="1">
      <alignment horizontal="center" vertical="center"/>
    </xf>
    <xf numFmtId="0" fontId="44" fillId="8" borderId="2" xfId="0" applyFont="1" applyFill="1" applyBorder="1" applyAlignment="1">
      <alignment horizontal="center" vertical="center"/>
    </xf>
    <xf numFmtId="0" fontId="44" fillId="8" borderId="10" xfId="0" applyFont="1" applyFill="1" applyBorder="1" applyAlignment="1">
      <alignment horizontal="center" vertical="center"/>
    </xf>
    <xf numFmtId="0" fontId="19" fillId="0" borderId="36" xfId="1" applyFont="1" applyBorder="1" applyAlignment="1">
      <alignment horizontal="left" vertical="center" wrapText="1"/>
    </xf>
    <xf numFmtId="0" fontId="19" fillId="0" borderId="43" xfId="1" applyFont="1" applyBorder="1" applyAlignment="1">
      <alignment horizontal="left" vertical="center" wrapText="1"/>
    </xf>
    <xf numFmtId="0" fontId="19" fillId="0" borderId="44" xfId="1" applyFont="1" applyBorder="1" applyAlignment="1">
      <alignment horizontal="left" vertical="center" wrapText="1"/>
    </xf>
    <xf numFmtId="0" fontId="19" fillId="0" borderId="45" xfId="1" applyFont="1" applyBorder="1" applyAlignment="1">
      <alignment horizontal="left" vertical="center" wrapText="1"/>
    </xf>
    <xf numFmtId="0" fontId="44" fillId="7" borderId="3" xfId="0" applyFont="1" applyFill="1" applyBorder="1" applyAlignment="1">
      <alignment horizontal="center" vertical="center"/>
    </xf>
    <xf numFmtId="0" fontId="44" fillId="8" borderId="3" xfId="0" applyFont="1" applyFill="1" applyBorder="1" applyAlignment="1">
      <alignment horizontal="center" vertical="center"/>
    </xf>
    <xf numFmtId="0" fontId="44" fillId="8" borderId="46" xfId="0" applyFont="1" applyFill="1" applyBorder="1" applyAlignment="1">
      <alignment horizontal="center" vertical="center"/>
    </xf>
    <xf numFmtId="0" fontId="19" fillId="0" borderId="37" xfId="1" applyFont="1" applyBorder="1" applyAlignment="1">
      <alignment horizontal="left" vertical="center" wrapText="1"/>
    </xf>
    <xf numFmtId="0" fontId="19" fillId="0" borderId="38" xfId="1" applyFont="1" applyBorder="1" applyAlignment="1">
      <alignment horizontal="left" vertical="center" wrapText="1"/>
    </xf>
    <xf numFmtId="0" fontId="44" fillId="7" borderId="5" xfId="0" applyFont="1" applyFill="1" applyBorder="1" applyAlignment="1">
      <alignment horizontal="center" vertical="center"/>
    </xf>
    <xf numFmtId="0" fontId="44" fillId="8" borderId="5" xfId="0" applyFont="1" applyFill="1" applyBorder="1" applyAlignment="1">
      <alignment horizontal="center" vertical="center"/>
    </xf>
    <xf numFmtId="0" fontId="44" fillId="8" borderId="41" xfId="0" applyFont="1" applyFill="1" applyBorder="1" applyAlignment="1">
      <alignment horizontal="center" vertical="center"/>
    </xf>
    <xf numFmtId="0" fontId="15" fillId="9" borderId="0" xfId="0" applyFont="1" applyFill="1" applyAlignment="1">
      <alignment horizontal="center" vertical="center"/>
    </xf>
    <xf numFmtId="0" fontId="18" fillId="7" borderId="12" xfId="0" applyFont="1" applyFill="1" applyBorder="1" applyAlignment="1">
      <alignment horizontal="center" vertical="center"/>
    </xf>
    <xf numFmtId="0" fontId="18" fillId="8" borderId="10" xfId="0" applyFont="1" applyFill="1" applyBorder="1" applyAlignment="1">
      <alignment horizontal="center" vertical="center"/>
    </xf>
    <xf numFmtId="0" fontId="18" fillId="8" borderId="12" xfId="0" applyFont="1" applyFill="1" applyBorder="1" applyAlignment="1">
      <alignment horizontal="center" vertical="center"/>
    </xf>
    <xf numFmtId="0" fontId="18" fillId="8" borderId="13" xfId="0" applyFont="1" applyFill="1" applyBorder="1" applyAlignment="1">
      <alignment horizontal="center" vertical="center"/>
    </xf>
    <xf numFmtId="0" fontId="15" fillId="9" borderId="16" xfId="0" applyFont="1" applyFill="1" applyBorder="1" applyAlignment="1">
      <alignment horizontal="center" vertical="center"/>
    </xf>
    <xf numFmtId="0" fontId="15" fillId="9" borderId="33" xfId="0" applyFont="1" applyFill="1" applyBorder="1" applyAlignment="1">
      <alignment horizontal="center" vertical="center"/>
    </xf>
    <xf numFmtId="0" fontId="44" fillId="7" borderId="34" xfId="0" applyFont="1" applyFill="1" applyBorder="1" applyAlignment="1">
      <alignment horizontal="center" vertical="center"/>
    </xf>
    <xf numFmtId="0" fontId="44" fillId="7" borderId="36" xfId="0" applyFont="1" applyFill="1" applyBorder="1" applyAlignment="1">
      <alignment horizontal="center" vertical="center"/>
    </xf>
    <xf numFmtId="4" fontId="44" fillId="8" borderId="34" xfId="0" applyNumberFormat="1" applyFont="1" applyFill="1" applyBorder="1" applyAlignment="1">
      <alignment horizontal="center" vertical="center"/>
    </xf>
    <xf numFmtId="4" fontId="44" fillId="8" borderId="62" xfId="0" applyNumberFormat="1" applyFont="1" applyFill="1" applyBorder="1" applyAlignment="1">
      <alignment horizontal="center" vertical="center"/>
    </xf>
    <xf numFmtId="0" fontId="18" fillId="7" borderId="16" xfId="0" applyFont="1" applyFill="1" applyBorder="1" applyAlignment="1">
      <alignment horizontal="center" vertical="center"/>
    </xf>
    <xf numFmtId="0" fontId="18" fillId="7" borderId="17" xfId="0" applyFont="1" applyFill="1" applyBorder="1" applyAlignment="1">
      <alignment horizontal="center" vertical="center"/>
    </xf>
    <xf numFmtId="0" fontId="18" fillId="8" borderId="16" xfId="0" applyFont="1" applyFill="1" applyBorder="1" applyAlignment="1">
      <alignment horizontal="center" vertical="center"/>
    </xf>
    <xf numFmtId="0" fontId="18" fillId="8" borderId="17" xfId="0" applyFont="1" applyFill="1" applyBorder="1" applyAlignment="1">
      <alignment horizontal="center" vertical="center"/>
    </xf>
    <xf numFmtId="0" fontId="15" fillId="9" borderId="0" xfId="0" applyFont="1" applyFill="1" applyAlignment="1">
      <alignment horizontal="center" vertical="center" wrapText="1"/>
    </xf>
    <xf numFmtId="0" fontId="22" fillId="7" borderId="14" xfId="0" applyFont="1" applyFill="1" applyBorder="1" applyAlignment="1">
      <alignment horizontal="center" vertical="center"/>
    </xf>
    <xf numFmtId="0" fontId="22" fillId="7" borderId="15" xfId="0" applyFont="1" applyFill="1" applyBorder="1" applyAlignment="1">
      <alignment horizontal="center" vertical="center"/>
    </xf>
    <xf numFmtId="0" fontId="22" fillId="7" borderId="16" xfId="0" applyFont="1" applyFill="1" applyBorder="1" applyAlignment="1">
      <alignment horizontal="center" vertical="center"/>
    </xf>
    <xf numFmtId="0" fontId="22" fillId="7" borderId="17" xfId="0" applyFont="1" applyFill="1" applyBorder="1" applyAlignment="1">
      <alignment horizontal="center" vertical="center"/>
    </xf>
    <xf numFmtId="0" fontId="33" fillId="0" borderId="0" xfId="0" applyFont="1" applyAlignment="1">
      <alignment horizontal="center" vertical="center"/>
    </xf>
    <xf numFmtId="0" fontId="13" fillId="9" borderId="0" xfId="0" applyFont="1" applyFill="1" applyAlignment="1">
      <alignment horizontal="center" vertical="center" wrapText="1"/>
    </xf>
    <xf numFmtId="0" fontId="20" fillId="3" borderId="26" xfId="0" applyFont="1" applyFill="1" applyBorder="1" applyAlignment="1">
      <alignment horizontal="center" vertical="center"/>
    </xf>
    <xf numFmtId="0" fontId="20" fillId="3" borderId="18" xfId="0" applyFont="1" applyFill="1" applyBorder="1" applyAlignment="1">
      <alignment horizontal="center" vertical="center"/>
    </xf>
    <xf numFmtId="0" fontId="20" fillId="4" borderId="18" xfId="0" applyFont="1" applyFill="1" applyBorder="1" applyAlignment="1">
      <alignment horizontal="center" vertical="center"/>
    </xf>
    <xf numFmtId="0" fontId="20" fillId="4" borderId="19" xfId="0" applyFont="1" applyFill="1" applyBorder="1" applyAlignment="1">
      <alignment horizontal="center" vertical="center"/>
    </xf>
    <xf numFmtId="0" fontId="20" fillId="3" borderId="27" xfId="0" applyFont="1" applyFill="1" applyBorder="1" applyAlignment="1">
      <alignment horizontal="center" vertical="center"/>
    </xf>
    <xf numFmtId="0" fontId="20" fillId="3" borderId="28" xfId="0" applyFont="1" applyFill="1" applyBorder="1" applyAlignment="1">
      <alignment horizontal="center" vertical="center"/>
    </xf>
    <xf numFmtId="0" fontId="20" fillId="4" borderId="28" xfId="0" applyFont="1" applyFill="1" applyBorder="1" applyAlignment="1">
      <alignment horizontal="center" vertical="center"/>
    </xf>
    <xf numFmtId="0" fontId="20" fillId="4" borderId="29" xfId="0" applyFont="1" applyFill="1" applyBorder="1" applyAlignment="1">
      <alignment horizontal="center" vertical="center"/>
    </xf>
    <xf numFmtId="0" fontId="21" fillId="10" borderId="25" xfId="0" applyFont="1" applyFill="1" applyBorder="1" applyAlignment="1">
      <alignment horizontal="center" vertical="center"/>
    </xf>
    <xf numFmtId="0" fontId="21" fillId="10" borderId="24" xfId="0" applyFont="1" applyFill="1" applyBorder="1" applyAlignment="1">
      <alignment horizontal="center" vertical="center"/>
    </xf>
    <xf numFmtId="0" fontId="21" fillId="10" borderId="23" xfId="0" applyFont="1" applyFill="1" applyBorder="1" applyAlignment="1">
      <alignment horizontal="center" vertical="center"/>
    </xf>
    <xf numFmtId="0" fontId="18" fillId="0" borderId="14" xfId="0" applyFont="1" applyBorder="1" applyAlignment="1">
      <alignment horizontal="center" vertical="center"/>
    </xf>
    <xf numFmtId="0" fontId="18" fillId="0" borderId="30" xfId="0" applyFont="1" applyBorder="1" applyAlignment="1">
      <alignment horizontal="center" vertical="center"/>
    </xf>
    <xf numFmtId="0" fontId="18" fillId="0" borderId="15" xfId="0" applyFont="1" applyBorder="1" applyAlignment="1">
      <alignment horizontal="center" vertical="center"/>
    </xf>
    <xf numFmtId="0" fontId="18" fillId="0" borderId="31" xfId="0" applyFont="1" applyBorder="1" applyAlignment="1">
      <alignment horizontal="center" vertical="center"/>
    </xf>
    <xf numFmtId="0" fontId="18" fillId="0" borderId="0" xfId="0" applyFont="1" applyBorder="1" applyAlignment="1">
      <alignment horizontal="center" vertical="center"/>
    </xf>
    <xf numFmtId="0" fontId="18" fillId="0" borderId="32" xfId="0" applyFont="1" applyBorder="1" applyAlignment="1">
      <alignment horizontal="center" vertical="center"/>
    </xf>
    <xf numFmtId="0" fontId="18" fillId="0" borderId="16" xfId="0" applyFont="1" applyBorder="1" applyAlignment="1">
      <alignment horizontal="center" vertical="center"/>
    </xf>
    <xf numFmtId="0" fontId="18" fillId="0" borderId="33" xfId="0" applyFont="1" applyBorder="1" applyAlignment="1">
      <alignment horizontal="center" vertical="center"/>
    </xf>
    <xf numFmtId="0" fontId="18" fillId="0" borderId="17" xfId="0" applyFont="1" applyBorder="1" applyAlignment="1">
      <alignment horizontal="center" vertical="center"/>
    </xf>
    <xf numFmtId="4" fontId="44" fillId="8" borderId="2" xfId="0" applyNumberFormat="1" applyFont="1" applyFill="1" applyBorder="1" applyAlignment="1">
      <alignment horizontal="center" vertical="center"/>
    </xf>
    <xf numFmtId="0" fontId="15" fillId="9" borderId="14" xfId="0" applyFont="1" applyFill="1" applyBorder="1" applyAlignment="1">
      <alignment horizontal="center" vertical="center"/>
    </xf>
    <xf numFmtId="0" fontId="15" fillId="9" borderId="30" xfId="0" applyFont="1" applyFill="1" applyBorder="1" applyAlignment="1">
      <alignment horizontal="center" vertical="center"/>
    </xf>
    <xf numFmtId="0" fontId="22" fillId="8" borderId="14" xfId="0" applyFont="1" applyFill="1" applyBorder="1" applyAlignment="1">
      <alignment horizontal="center" vertical="center"/>
    </xf>
    <xf numFmtId="0" fontId="22" fillId="8" borderId="15" xfId="0" applyFont="1" applyFill="1" applyBorder="1" applyAlignment="1">
      <alignment horizontal="center" vertical="center"/>
    </xf>
    <xf numFmtId="0" fontId="22" fillId="8" borderId="16" xfId="0" applyFont="1" applyFill="1" applyBorder="1" applyAlignment="1">
      <alignment horizontal="center" vertical="center"/>
    </xf>
    <xf numFmtId="0" fontId="22" fillId="8" borderId="17" xfId="0" applyFont="1" applyFill="1" applyBorder="1" applyAlignment="1">
      <alignment horizontal="center" vertical="center"/>
    </xf>
    <xf numFmtId="0" fontId="16" fillId="9" borderId="16" xfId="0" applyFont="1" applyFill="1" applyBorder="1" applyAlignment="1">
      <alignment horizontal="center" vertical="center"/>
    </xf>
    <xf numFmtId="0" fontId="16" fillId="9" borderId="33" xfId="0" applyFont="1" applyFill="1" applyBorder="1" applyAlignment="1">
      <alignment horizontal="center" vertical="center"/>
    </xf>
    <xf numFmtId="0" fontId="19" fillId="0" borderId="0" xfId="1" applyFont="1" applyBorder="1" applyAlignment="1">
      <alignment horizontal="left"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3" borderId="18" xfId="0" applyFont="1" applyFill="1" applyBorder="1" applyAlignment="1">
      <alignment horizontal="center" vertical="center"/>
    </xf>
    <xf numFmtId="0" fontId="9" fillId="4" borderId="18" xfId="0" applyFont="1" applyFill="1" applyBorder="1" applyAlignment="1">
      <alignment horizontal="center" vertical="center"/>
    </xf>
    <xf numFmtId="0" fontId="9" fillId="4" borderId="19" xfId="0" applyFont="1" applyFill="1" applyBorder="1" applyAlignment="1">
      <alignment horizontal="center" vertical="center"/>
    </xf>
    <xf numFmtId="4" fontId="43" fillId="0" borderId="0" xfId="0" applyNumberFormat="1" applyFont="1"/>
    <xf numFmtId="4" fontId="28" fillId="0" borderId="33" xfId="0" applyNumberFormat="1" applyFont="1" applyBorder="1" applyAlignment="1">
      <alignment horizontal="center"/>
    </xf>
    <xf numFmtId="0" fontId="12" fillId="0" borderId="0" xfId="0" applyFont="1" applyAlignment="1">
      <alignment horizontal="center" vertical="center"/>
    </xf>
  </cellXfs>
  <cellStyles count="7">
    <cellStyle name="Comma" xfId="2" builtinId="3"/>
    <cellStyle name="Comma [0] 2" xfId="5" xr:uid="{00000000-0005-0000-0000-000001000000}"/>
    <cellStyle name="Normal" xfId="0" builtinId="0"/>
    <cellStyle name="Normal 117" xfId="3" xr:uid="{00000000-0005-0000-0000-000003000000}"/>
    <cellStyle name="Normal 2" xfId="6" xr:uid="{00000000-0005-0000-0000-000004000000}"/>
    <cellStyle name="Normal 3" xfId="4" xr:uid="{00000000-0005-0000-0000-000005000000}"/>
    <cellStyle name="Standard 2" xfId="1" xr:uid="{00000000-0005-0000-0000-00000600000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45"/>
  <sheetViews>
    <sheetView tabSelected="1" view="pageBreakPreview" topLeftCell="A266" zoomScale="115" zoomScaleNormal="115" zoomScaleSheetLayoutView="115" workbookViewId="0">
      <selection activeCell="C276" sqref="C276"/>
    </sheetView>
  </sheetViews>
  <sheetFormatPr defaultRowHeight="14.25"/>
  <cols>
    <col min="1" max="1" width="7.42578125" style="255" customWidth="1"/>
    <col min="2" max="2" width="3.28515625" style="60" customWidth="1"/>
    <col min="3" max="3" width="56.140625" style="255" customWidth="1"/>
    <col min="4" max="6" width="10.7109375" style="65" customWidth="1"/>
    <col min="7" max="7" width="10.7109375" style="255"/>
    <col min="8" max="8" width="15.7109375" style="255" customWidth="1"/>
    <col min="9" max="9" width="15.7109375" style="58" customWidth="1"/>
    <col min="10" max="10" width="18.140625" style="58" customWidth="1"/>
    <col min="11" max="12" width="10.7109375" style="58"/>
    <col min="13" max="13" width="1.7109375" style="58" customWidth="1"/>
    <col min="14" max="14" width="10.7109375" style="58"/>
    <col min="15" max="15" width="100.7109375" style="58" customWidth="1"/>
    <col min="16" max="17" width="10.7109375" style="58"/>
    <col min="18" max="18" width="1.7109375" style="58" customWidth="1"/>
    <col min="19" max="19" width="10.7109375" style="58"/>
    <col min="20" max="20" width="100.7109375" style="58" customWidth="1"/>
    <col min="21" max="22" width="10.7109375" style="58"/>
    <col min="23" max="23" width="1.7109375" style="58" customWidth="1"/>
    <col min="24" max="24" width="10.7109375" style="58"/>
    <col min="25" max="25" width="100.7109375" style="58" customWidth="1"/>
    <col min="26" max="27" width="10.7109375" style="58"/>
    <col min="28" max="28" width="1.7109375" style="58" customWidth="1"/>
    <col min="29" max="29" width="10.7109375" style="58"/>
    <col min="30" max="30" width="100.7109375" style="58" customWidth="1"/>
    <col min="31" max="32" width="10.7109375" style="58"/>
    <col min="33" max="33" width="1.7109375" style="58" customWidth="1"/>
    <col min="34" max="34" width="10.7109375" style="58"/>
    <col min="35" max="44" width="15.7109375" style="58" customWidth="1"/>
    <col min="45" max="16384" width="9.140625" style="58"/>
  </cols>
  <sheetData>
    <row r="1" spans="1:10" ht="33" customHeight="1">
      <c r="A1" s="465" t="s">
        <v>996</v>
      </c>
      <c r="B1" s="465"/>
      <c r="C1" s="465"/>
      <c r="D1" s="465"/>
      <c r="E1" s="465"/>
      <c r="F1" s="465"/>
      <c r="G1" s="465"/>
      <c r="H1" s="465"/>
      <c r="I1" s="465"/>
      <c r="J1" s="465"/>
    </row>
    <row r="2" spans="1:10" s="57" customFormat="1" ht="26.25">
      <c r="A2" s="440" t="s">
        <v>1272</v>
      </c>
      <c r="B2" s="440"/>
      <c r="C2" s="440"/>
      <c r="D2" s="440"/>
      <c r="E2" s="440"/>
      <c r="F2" s="440"/>
      <c r="G2" s="440"/>
      <c r="H2" s="440"/>
    </row>
    <row r="4" spans="1:10">
      <c r="A4" s="426" t="s">
        <v>245</v>
      </c>
      <c r="B4" s="426" t="s">
        <v>246</v>
      </c>
      <c r="C4" s="426"/>
      <c r="D4" s="434" t="s">
        <v>1</v>
      </c>
      <c r="E4" s="434" t="s">
        <v>12</v>
      </c>
      <c r="F4" s="434" t="s">
        <v>9</v>
      </c>
      <c r="G4" s="435" t="s">
        <v>13</v>
      </c>
      <c r="H4" s="435"/>
      <c r="I4" s="265"/>
      <c r="J4" s="265"/>
    </row>
    <row r="5" spans="1:10" s="56" customFormat="1">
      <c r="A5" s="426"/>
      <c r="B5" s="426"/>
      <c r="C5" s="426"/>
      <c r="D5" s="434"/>
      <c r="E5" s="434"/>
      <c r="F5" s="434"/>
      <c r="G5" s="304" t="s">
        <v>10</v>
      </c>
      <c r="H5" s="304" t="s">
        <v>19</v>
      </c>
      <c r="I5" s="266"/>
      <c r="J5" s="266"/>
    </row>
    <row r="6" spans="1:10" s="56" customFormat="1">
      <c r="A6" s="426"/>
      <c r="B6" s="426"/>
      <c r="C6" s="426"/>
      <c r="D6" s="434"/>
      <c r="E6" s="434"/>
      <c r="F6" s="434"/>
      <c r="G6" s="304" t="s">
        <v>14</v>
      </c>
      <c r="H6" s="304" t="s">
        <v>14</v>
      </c>
      <c r="I6" s="266"/>
      <c r="J6" s="266"/>
    </row>
    <row r="7" spans="1:10" ht="13.5" customHeight="1">
      <c r="A7" s="426"/>
      <c r="B7" s="426"/>
      <c r="C7" s="426"/>
      <c r="D7" s="434"/>
      <c r="E7" s="306" t="s">
        <v>15</v>
      </c>
      <c r="F7" s="434"/>
      <c r="G7" s="307" t="s">
        <v>16</v>
      </c>
      <c r="H7" s="308" t="s">
        <v>17</v>
      </c>
      <c r="I7" s="267"/>
      <c r="J7" s="267"/>
    </row>
    <row r="8" spans="1:10">
      <c r="A8" s="276" t="s">
        <v>2</v>
      </c>
      <c r="B8" s="427" t="s">
        <v>3</v>
      </c>
      <c r="C8" s="427"/>
      <c r="D8" s="427"/>
      <c r="E8" s="427"/>
      <c r="F8" s="284"/>
      <c r="G8" s="284"/>
      <c r="H8" s="284"/>
      <c r="I8" s="268"/>
      <c r="J8" s="86"/>
    </row>
    <row r="9" spans="1:10">
      <c r="A9" s="426" t="s">
        <v>58</v>
      </c>
      <c r="B9" s="428" t="s">
        <v>54</v>
      </c>
      <c r="C9" s="428"/>
      <c r="D9" s="250" t="s">
        <v>4</v>
      </c>
      <c r="E9" s="250">
        <v>8</v>
      </c>
      <c r="F9" s="250"/>
      <c r="G9" s="78"/>
      <c r="H9" s="78"/>
      <c r="I9" s="269"/>
      <c r="J9" s="86"/>
    </row>
    <row r="10" spans="1:10">
      <c r="A10" s="426"/>
      <c r="B10" s="254" t="s">
        <v>63</v>
      </c>
      <c r="C10" s="55" t="s">
        <v>49</v>
      </c>
      <c r="D10" s="250" t="s">
        <v>5</v>
      </c>
      <c r="E10" s="250">
        <v>1</v>
      </c>
      <c r="F10" s="250"/>
      <c r="G10" s="78"/>
      <c r="H10" s="78"/>
      <c r="I10" s="269"/>
      <c r="J10" s="86"/>
    </row>
    <row r="11" spans="1:10" ht="38.25">
      <c r="A11" s="426"/>
      <c r="B11" s="254" t="s">
        <v>64</v>
      </c>
      <c r="C11" s="55" t="s">
        <v>1191</v>
      </c>
      <c r="D11" s="250" t="s">
        <v>4</v>
      </c>
      <c r="E11" s="250">
        <v>1</v>
      </c>
      <c r="F11" s="250"/>
      <c r="G11" s="78"/>
      <c r="H11" s="78"/>
      <c r="I11" s="269"/>
      <c r="J11" s="86"/>
    </row>
    <row r="12" spans="1:10" ht="25.5">
      <c r="A12" s="426"/>
      <c r="B12" s="254" t="s">
        <v>65</v>
      </c>
      <c r="C12" s="55" t="s">
        <v>848</v>
      </c>
      <c r="D12" s="250" t="s">
        <v>59</v>
      </c>
      <c r="E12" s="250">
        <v>2</v>
      </c>
      <c r="F12" s="250"/>
      <c r="G12" s="78"/>
      <c r="H12" s="78"/>
      <c r="I12" s="269"/>
      <c r="J12" s="86"/>
    </row>
    <row r="13" spans="1:10" ht="25.5">
      <c r="A13" s="426"/>
      <c r="B13" s="254" t="s">
        <v>66</v>
      </c>
      <c r="C13" s="55" t="s">
        <v>50</v>
      </c>
      <c r="D13" s="250" t="s">
        <v>60</v>
      </c>
      <c r="E13" s="250">
        <v>2</v>
      </c>
      <c r="F13" s="250"/>
      <c r="G13" s="78"/>
      <c r="H13" s="78"/>
      <c r="I13" s="269"/>
      <c r="J13" s="86"/>
    </row>
    <row r="14" spans="1:10" ht="38.25">
      <c r="A14" s="426"/>
      <c r="B14" s="254" t="s">
        <v>67</v>
      </c>
      <c r="C14" s="55" t="s">
        <v>1192</v>
      </c>
      <c r="D14" s="250" t="s">
        <v>61</v>
      </c>
      <c r="E14" s="250">
        <v>1</v>
      </c>
      <c r="F14" s="250"/>
      <c r="G14" s="78"/>
      <c r="H14" s="78"/>
      <c r="I14" s="269"/>
      <c r="J14" s="86"/>
    </row>
    <row r="15" spans="1:10" ht="35.25" customHeight="1">
      <c r="A15" s="426"/>
      <c r="B15" s="254" t="s">
        <v>68</v>
      </c>
      <c r="C15" s="55" t="s">
        <v>1200</v>
      </c>
      <c r="D15" s="250" t="s">
        <v>62</v>
      </c>
      <c r="E15" s="250">
        <v>3</v>
      </c>
      <c r="F15" s="250"/>
      <c r="G15" s="78"/>
      <c r="H15" s="78"/>
      <c r="I15" s="269"/>
      <c r="J15" s="86"/>
    </row>
    <row r="16" spans="1:10" ht="25.5">
      <c r="A16" s="426"/>
      <c r="B16" s="254" t="s">
        <v>69</v>
      </c>
      <c r="C16" s="55" t="s">
        <v>1193</v>
      </c>
      <c r="D16" s="250" t="s">
        <v>62</v>
      </c>
      <c r="E16" s="250">
        <v>3</v>
      </c>
      <c r="F16" s="250"/>
      <c r="G16" s="78"/>
      <c r="H16" s="78"/>
      <c r="I16" s="269"/>
      <c r="J16" s="86"/>
    </row>
    <row r="17" spans="1:10" ht="38.25">
      <c r="A17" s="426"/>
      <c r="B17" s="425" t="s">
        <v>70</v>
      </c>
      <c r="C17" s="55" t="s">
        <v>51</v>
      </c>
      <c r="D17" s="421" t="s">
        <v>5</v>
      </c>
      <c r="E17" s="421">
        <v>1</v>
      </c>
      <c r="F17" s="250"/>
      <c r="G17" s="78"/>
      <c r="H17" s="78"/>
      <c r="I17" s="269"/>
      <c r="J17" s="86"/>
    </row>
    <row r="18" spans="1:10" ht="25.5">
      <c r="A18" s="426"/>
      <c r="B18" s="425"/>
      <c r="C18" s="55" t="s">
        <v>1186</v>
      </c>
      <c r="D18" s="421"/>
      <c r="E18" s="421"/>
      <c r="F18" s="250"/>
      <c r="G18" s="78"/>
      <c r="H18" s="78"/>
      <c r="I18" s="269"/>
      <c r="J18" s="86"/>
    </row>
    <row r="19" spans="1:10">
      <c r="A19" s="426"/>
      <c r="B19" s="254" t="s">
        <v>71</v>
      </c>
      <c r="C19" s="55" t="s">
        <v>936</v>
      </c>
      <c r="D19" s="250" t="s">
        <v>48</v>
      </c>
      <c r="E19" s="250">
        <v>1</v>
      </c>
      <c r="F19" s="250"/>
      <c r="G19" s="78"/>
      <c r="H19" s="78"/>
      <c r="I19" s="269"/>
      <c r="J19" s="86"/>
    </row>
    <row r="20" spans="1:10">
      <c r="A20" s="426"/>
      <c r="B20" s="395" t="s">
        <v>1335</v>
      </c>
      <c r="C20" s="55" t="s">
        <v>1337</v>
      </c>
      <c r="D20" s="394" t="s">
        <v>5</v>
      </c>
      <c r="E20" s="394">
        <v>1</v>
      </c>
      <c r="F20" s="394"/>
      <c r="G20" s="78"/>
      <c r="H20" s="78"/>
      <c r="I20" s="269"/>
      <c r="J20" s="86"/>
    </row>
    <row r="21" spans="1:10" ht="51">
      <c r="A21" s="426"/>
      <c r="B21" s="395" t="s">
        <v>1336</v>
      </c>
      <c r="C21" s="55" t="s">
        <v>53</v>
      </c>
      <c r="D21" s="250" t="s">
        <v>5</v>
      </c>
      <c r="E21" s="250">
        <v>1</v>
      </c>
      <c r="F21" s="250"/>
      <c r="G21" s="78"/>
      <c r="H21" s="78"/>
      <c r="I21" s="269"/>
      <c r="J21" s="86"/>
    </row>
    <row r="22" spans="1:10" ht="24.75" customHeight="1">
      <c r="A22" s="426" t="s">
        <v>57</v>
      </c>
      <c r="B22" s="428" t="s">
        <v>55</v>
      </c>
      <c r="C22" s="428"/>
      <c r="D22" s="250" t="s">
        <v>4</v>
      </c>
      <c r="E22" s="250">
        <v>2</v>
      </c>
      <c r="F22" s="250"/>
      <c r="G22" s="78"/>
      <c r="H22" s="78"/>
      <c r="I22" s="269"/>
      <c r="J22" s="86"/>
    </row>
    <row r="23" spans="1:10">
      <c r="A23" s="426"/>
      <c r="B23" s="254" t="s">
        <v>63</v>
      </c>
      <c r="C23" s="55" t="s">
        <v>49</v>
      </c>
      <c r="D23" s="250" t="s">
        <v>5</v>
      </c>
      <c r="E23" s="250">
        <v>1</v>
      </c>
      <c r="F23" s="250"/>
      <c r="G23" s="78"/>
      <c r="H23" s="78"/>
      <c r="I23" s="269"/>
      <c r="J23" s="86"/>
    </row>
    <row r="24" spans="1:10" ht="38.25">
      <c r="A24" s="426"/>
      <c r="B24" s="254" t="s">
        <v>64</v>
      </c>
      <c r="C24" s="55" t="s">
        <v>1291</v>
      </c>
      <c r="D24" s="250" t="s">
        <v>4</v>
      </c>
      <c r="E24" s="250">
        <v>1</v>
      </c>
      <c r="F24" s="250"/>
      <c r="G24" s="78"/>
      <c r="H24" s="78"/>
      <c r="I24" s="269"/>
      <c r="J24" s="86"/>
    </row>
    <row r="25" spans="1:10" ht="25.5">
      <c r="A25" s="426"/>
      <c r="B25" s="254" t="s">
        <v>65</v>
      </c>
      <c r="C25" s="55" t="s">
        <v>848</v>
      </c>
      <c r="D25" s="250" t="s">
        <v>59</v>
      </c>
      <c r="E25" s="250">
        <v>2</v>
      </c>
      <c r="F25" s="250"/>
      <c r="G25" s="78"/>
      <c r="H25" s="78"/>
      <c r="I25" s="269"/>
      <c r="J25" s="86"/>
    </row>
    <row r="26" spans="1:10" ht="25.5">
      <c r="A26" s="426"/>
      <c r="B26" s="254" t="s">
        <v>66</v>
      </c>
      <c r="C26" s="55" t="s">
        <v>50</v>
      </c>
      <c r="D26" s="250" t="s">
        <v>60</v>
      </c>
      <c r="E26" s="250">
        <v>2</v>
      </c>
      <c r="F26" s="250"/>
      <c r="G26" s="78"/>
      <c r="H26" s="78"/>
      <c r="I26" s="269"/>
      <c r="J26" s="86"/>
    </row>
    <row r="27" spans="1:10" ht="25.5">
      <c r="A27" s="426"/>
      <c r="B27" s="254" t="s">
        <v>67</v>
      </c>
      <c r="C27" s="55" t="s">
        <v>1321</v>
      </c>
      <c r="D27" s="250" t="s">
        <v>61</v>
      </c>
      <c r="E27" s="250">
        <v>1</v>
      </c>
      <c r="F27" s="250"/>
      <c r="G27" s="78"/>
      <c r="H27" s="78"/>
      <c r="I27" s="269"/>
      <c r="J27" s="86"/>
    </row>
    <row r="28" spans="1:10">
      <c r="A28" s="426"/>
      <c r="B28" s="254" t="s">
        <v>68</v>
      </c>
      <c r="C28" s="55" t="s">
        <v>1201</v>
      </c>
      <c r="D28" s="250" t="s">
        <v>62</v>
      </c>
      <c r="E28" s="250">
        <v>3</v>
      </c>
      <c r="F28" s="250"/>
      <c r="G28" s="78"/>
      <c r="H28" s="78"/>
      <c r="I28" s="269"/>
      <c r="J28" s="86"/>
    </row>
    <row r="29" spans="1:10" ht="25.5">
      <c r="A29" s="426"/>
      <c r="B29" s="254" t="s">
        <v>69</v>
      </c>
      <c r="C29" s="246" t="s">
        <v>1195</v>
      </c>
      <c r="D29" s="250" t="s">
        <v>62</v>
      </c>
      <c r="E29" s="250">
        <v>3</v>
      </c>
      <c r="F29" s="250"/>
      <c r="G29" s="78"/>
      <c r="H29" s="78"/>
      <c r="I29" s="269"/>
      <c r="J29" s="86"/>
    </row>
    <row r="30" spans="1:10" ht="38.25">
      <c r="A30" s="426"/>
      <c r="B30" s="425" t="s">
        <v>70</v>
      </c>
      <c r="C30" s="246" t="s">
        <v>51</v>
      </c>
      <c r="D30" s="421" t="s">
        <v>5</v>
      </c>
      <c r="E30" s="421">
        <v>1</v>
      </c>
      <c r="F30" s="250"/>
      <c r="G30" s="78"/>
      <c r="H30" s="78"/>
      <c r="I30" s="269"/>
      <c r="J30" s="86"/>
    </row>
    <row r="31" spans="1:10" ht="25.5">
      <c r="A31" s="426"/>
      <c r="B31" s="425"/>
      <c r="C31" s="55" t="s">
        <v>1186</v>
      </c>
      <c r="D31" s="421"/>
      <c r="E31" s="421"/>
      <c r="F31" s="250"/>
      <c r="G31" s="78"/>
      <c r="H31" s="78"/>
      <c r="I31" s="269"/>
      <c r="J31" s="86"/>
    </row>
    <row r="32" spans="1:10">
      <c r="A32" s="426"/>
      <c r="B32" s="254" t="s">
        <v>71</v>
      </c>
      <c r="C32" s="55" t="s">
        <v>936</v>
      </c>
      <c r="D32" s="250" t="s">
        <v>62</v>
      </c>
      <c r="E32" s="250">
        <v>1</v>
      </c>
      <c r="F32" s="250"/>
      <c r="G32" s="78"/>
      <c r="H32" s="78"/>
      <c r="I32" s="269"/>
      <c r="J32" s="86"/>
    </row>
    <row r="33" spans="1:11">
      <c r="A33" s="426"/>
      <c r="B33" s="395" t="s">
        <v>1335</v>
      </c>
      <c r="C33" s="55" t="s">
        <v>1337</v>
      </c>
      <c r="D33" s="394" t="s">
        <v>5</v>
      </c>
      <c r="E33" s="394">
        <v>1</v>
      </c>
      <c r="F33" s="394"/>
      <c r="G33" s="78"/>
      <c r="H33" s="78"/>
      <c r="I33" s="269"/>
      <c r="J33" s="86"/>
    </row>
    <row r="34" spans="1:11" ht="63.75">
      <c r="A34" s="426"/>
      <c r="B34" s="254" t="s">
        <v>176</v>
      </c>
      <c r="C34" s="78" t="s">
        <v>56</v>
      </c>
      <c r="D34" s="250" t="s">
        <v>5</v>
      </c>
      <c r="E34" s="250">
        <v>1</v>
      </c>
      <c r="F34" s="250"/>
      <c r="G34" s="78"/>
      <c r="H34" s="78"/>
      <c r="I34" s="269"/>
      <c r="J34" s="86"/>
    </row>
    <row r="35" spans="1:11">
      <c r="A35" s="444" t="s">
        <v>77</v>
      </c>
      <c r="B35" s="428" t="s">
        <v>76</v>
      </c>
      <c r="C35" s="428"/>
      <c r="D35" s="250" t="s">
        <v>48</v>
      </c>
      <c r="E35" s="250">
        <v>1</v>
      </c>
      <c r="F35" s="250"/>
      <c r="G35" s="78"/>
      <c r="H35" s="78"/>
      <c r="I35" s="269"/>
      <c r="J35" s="86"/>
    </row>
    <row r="36" spans="1:11">
      <c r="A36" s="444"/>
      <c r="B36" s="55" t="s">
        <v>63</v>
      </c>
      <c r="C36" s="55" t="s">
        <v>1196</v>
      </c>
      <c r="D36" s="250" t="s">
        <v>5</v>
      </c>
      <c r="E36" s="250">
        <v>1</v>
      </c>
      <c r="F36" s="250"/>
      <c r="G36" s="78"/>
      <c r="H36" s="78"/>
      <c r="I36" s="269"/>
      <c r="J36" s="86"/>
    </row>
    <row r="37" spans="1:11" ht="38.25">
      <c r="A37" s="444"/>
      <c r="B37" s="55" t="s">
        <v>64</v>
      </c>
      <c r="C37" s="55" t="s">
        <v>1264</v>
      </c>
      <c r="D37" s="250" t="s">
        <v>4</v>
      </c>
      <c r="E37" s="250">
        <v>1</v>
      </c>
      <c r="F37" s="250"/>
      <c r="G37" s="78"/>
      <c r="H37" s="78"/>
      <c r="I37" s="269"/>
      <c r="J37" s="86"/>
    </row>
    <row r="38" spans="1:11" ht="25.5">
      <c r="A38" s="444"/>
      <c r="B38" s="55" t="s">
        <v>64</v>
      </c>
      <c r="C38" s="55" t="s">
        <v>1263</v>
      </c>
      <c r="D38" s="250" t="s">
        <v>4</v>
      </c>
      <c r="E38" s="250">
        <v>2</v>
      </c>
      <c r="F38" s="250"/>
      <c r="G38" s="78"/>
      <c r="H38" s="78"/>
      <c r="I38" s="269"/>
      <c r="J38" s="86"/>
    </row>
    <row r="39" spans="1:11" ht="38.25">
      <c r="A39" s="444"/>
      <c r="B39" s="55" t="s">
        <v>66</v>
      </c>
      <c r="C39" s="55" t="s">
        <v>73</v>
      </c>
      <c r="D39" s="250" t="s">
        <v>4</v>
      </c>
      <c r="E39" s="250">
        <v>2</v>
      </c>
      <c r="F39" s="250"/>
      <c r="G39" s="78"/>
      <c r="H39" s="78"/>
      <c r="I39" s="269"/>
      <c r="J39" s="86"/>
    </row>
    <row r="40" spans="1:11">
      <c r="A40" s="444"/>
      <c r="B40" s="55" t="s">
        <v>67</v>
      </c>
      <c r="C40" s="55" t="s">
        <v>1308</v>
      </c>
      <c r="D40" s="250" t="s">
        <v>62</v>
      </c>
      <c r="E40" s="250">
        <v>3</v>
      </c>
      <c r="F40" s="250"/>
      <c r="G40" s="78"/>
      <c r="H40" s="78"/>
      <c r="I40" s="269"/>
      <c r="J40" s="86"/>
    </row>
    <row r="41" spans="1:11">
      <c r="A41" s="444"/>
      <c r="B41" s="55" t="s">
        <v>74</v>
      </c>
      <c r="C41" s="55" t="s">
        <v>1307</v>
      </c>
      <c r="D41" s="250" t="s">
        <v>62</v>
      </c>
      <c r="E41" s="250">
        <v>3</v>
      </c>
      <c r="F41" s="250"/>
      <c r="G41" s="78"/>
      <c r="H41" s="78"/>
      <c r="I41" s="269"/>
      <c r="J41" s="86"/>
    </row>
    <row r="42" spans="1:11">
      <c r="A42" s="444"/>
      <c r="B42" s="55" t="s">
        <v>69</v>
      </c>
      <c r="C42" s="55" t="s">
        <v>936</v>
      </c>
      <c r="D42" s="250" t="s">
        <v>48</v>
      </c>
      <c r="E42" s="250">
        <v>1</v>
      </c>
      <c r="F42" s="250"/>
      <c r="G42" s="78"/>
      <c r="H42" s="78"/>
      <c r="I42" s="269"/>
      <c r="J42" s="86"/>
    </row>
    <row r="43" spans="1:11">
      <c r="A43" s="444"/>
      <c r="B43" s="415" t="s">
        <v>70</v>
      </c>
      <c r="C43" s="405" t="s">
        <v>1337</v>
      </c>
      <c r="D43" s="406" t="s">
        <v>5</v>
      </c>
      <c r="E43" s="406">
        <v>1</v>
      </c>
      <c r="F43" s="406"/>
      <c r="G43" s="412"/>
      <c r="H43" s="412"/>
      <c r="J43" s="413"/>
      <c r="K43" s="414"/>
    </row>
    <row r="44" spans="1:11" ht="63.75">
      <c r="A44" s="444"/>
      <c r="B44" s="55" t="s">
        <v>175</v>
      </c>
      <c r="C44" s="55" t="s">
        <v>1327</v>
      </c>
      <c r="D44" s="250" t="s">
        <v>5</v>
      </c>
      <c r="E44" s="250">
        <v>1</v>
      </c>
      <c r="F44" s="250"/>
      <c r="G44" s="78"/>
      <c r="H44" s="78"/>
      <c r="I44" s="269"/>
      <c r="J44" s="86"/>
    </row>
    <row r="45" spans="1:11" ht="21" customHeight="1">
      <c r="A45" s="421" t="s">
        <v>81</v>
      </c>
      <c r="B45" s="426" t="s">
        <v>78</v>
      </c>
      <c r="C45" s="426"/>
      <c r="D45" s="250" t="s">
        <v>4</v>
      </c>
      <c r="E45" s="250">
        <v>1</v>
      </c>
      <c r="F45" s="250"/>
      <c r="G45" s="78"/>
      <c r="H45" s="78"/>
      <c r="I45" s="269"/>
      <c r="J45" s="86"/>
    </row>
    <row r="46" spans="1:11" ht="27" customHeight="1">
      <c r="A46" s="421"/>
      <c r="B46" s="55" t="s">
        <v>63</v>
      </c>
      <c r="C46" s="55" t="s">
        <v>79</v>
      </c>
      <c r="D46" s="250" t="s">
        <v>5</v>
      </c>
      <c r="E46" s="250">
        <v>1</v>
      </c>
      <c r="F46" s="250"/>
      <c r="G46" s="78"/>
      <c r="H46" s="78"/>
      <c r="I46" s="269"/>
      <c r="J46" s="86"/>
    </row>
    <row r="47" spans="1:11" ht="25.5">
      <c r="A47" s="421"/>
      <c r="B47" s="55" t="s">
        <v>64</v>
      </c>
      <c r="C47" s="55" t="s">
        <v>1216</v>
      </c>
      <c r="D47" s="250" t="s">
        <v>62</v>
      </c>
      <c r="E47" s="250">
        <v>6</v>
      </c>
      <c r="F47" s="250"/>
      <c r="G47" s="78"/>
      <c r="H47" s="78"/>
      <c r="I47" s="269"/>
      <c r="J47" s="86"/>
    </row>
    <row r="48" spans="1:11" ht="25.5">
      <c r="A48" s="421"/>
      <c r="B48" s="55" t="s">
        <v>65</v>
      </c>
      <c r="C48" s="55" t="s">
        <v>80</v>
      </c>
      <c r="D48" s="250" t="s">
        <v>48</v>
      </c>
      <c r="E48" s="250">
        <v>2</v>
      </c>
      <c r="F48" s="250"/>
      <c r="G48" s="78"/>
      <c r="H48" s="78"/>
      <c r="I48" s="269"/>
      <c r="J48" s="86"/>
    </row>
    <row r="49" spans="1:10">
      <c r="A49" s="421"/>
      <c r="B49" s="416" t="s">
        <v>66</v>
      </c>
      <c r="C49" s="405" t="s">
        <v>1337</v>
      </c>
      <c r="D49" s="406" t="s">
        <v>5</v>
      </c>
      <c r="E49" s="406">
        <v>1</v>
      </c>
      <c r="F49" s="394"/>
      <c r="G49" s="78"/>
      <c r="H49" s="78"/>
      <c r="I49" s="269"/>
      <c r="J49" s="86"/>
    </row>
    <row r="50" spans="1:10">
      <c r="A50" s="421"/>
      <c r="B50" s="419" t="s">
        <v>67</v>
      </c>
      <c r="C50" s="420" t="s">
        <v>936</v>
      </c>
      <c r="D50" s="168" t="s">
        <v>62</v>
      </c>
      <c r="E50" s="168">
        <v>1</v>
      </c>
      <c r="F50" s="250"/>
      <c r="G50" s="78"/>
      <c r="H50" s="78"/>
      <c r="I50" s="269"/>
      <c r="J50" s="86"/>
    </row>
    <row r="51" spans="1:10" ht="45.75" customHeight="1">
      <c r="A51" s="78" t="s">
        <v>82</v>
      </c>
      <c r="B51" s="441" t="s">
        <v>1197</v>
      </c>
      <c r="C51" s="441"/>
      <c r="D51" s="250" t="s">
        <v>62</v>
      </c>
      <c r="E51" s="250">
        <v>30</v>
      </c>
      <c r="F51" s="250"/>
      <c r="G51" s="78"/>
      <c r="H51" s="78"/>
      <c r="I51" s="269"/>
      <c r="J51" s="86"/>
    </row>
    <row r="52" spans="1:10" ht="36" customHeight="1">
      <c r="A52" s="421" t="s">
        <v>84</v>
      </c>
      <c r="B52" s="441" t="s">
        <v>983</v>
      </c>
      <c r="C52" s="441"/>
      <c r="G52" s="78"/>
      <c r="H52" s="78"/>
      <c r="I52" s="269"/>
      <c r="J52" s="86"/>
    </row>
    <row r="53" spans="1:10" ht="19.5" customHeight="1">
      <c r="A53" s="421"/>
      <c r="B53" s="246" t="s">
        <v>63</v>
      </c>
      <c r="C53" s="246" t="s">
        <v>134</v>
      </c>
      <c r="D53" s="250" t="s">
        <v>5</v>
      </c>
      <c r="E53" s="250">
        <v>1</v>
      </c>
      <c r="F53" s="250"/>
      <c r="G53" s="78"/>
      <c r="H53" s="78"/>
      <c r="I53" s="269"/>
      <c r="J53" s="86"/>
    </row>
    <row r="54" spans="1:10" ht="15.75" customHeight="1">
      <c r="A54" s="421"/>
      <c r="B54" s="246" t="s">
        <v>122</v>
      </c>
      <c r="C54" s="246" t="s">
        <v>135</v>
      </c>
      <c r="D54" s="250" t="s">
        <v>5</v>
      </c>
      <c r="E54" s="250">
        <v>1</v>
      </c>
      <c r="F54" s="250"/>
      <c r="G54" s="78"/>
      <c r="H54" s="78"/>
      <c r="I54" s="269"/>
      <c r="J54" s="86"/>
    </row>
    <row r="55" spans="1:10" ht="40.5" customHeight="1">
      <c r="A55" s="421" t="s">
        <v>85</v>
      </c>
      <c r="B55" s="441" t="s">
        <v>87</v>
      </c>
      <c r="C55" s="441"/>
      <c r="G55" s="78"/>
      <c r="H55" s="78"/>
      <c r="I55" s="269"/>
      <c r="J55" s="86"/>
    </row>
    <row r="56" spans="1:10" ht="20.25" customHeight="1">
      <c r="A56" s="421"/>
      <c r="B56" s="246" t="s">
        <v>120</v>
      </c>
      <c r="C56" s="246" t="s">
        <v>938</v>
      </c>
      <c r="D56" s="250" t="s">
        <v>5</v>
      </c>
      <c r="E56" s="250">
        <v>1</v>
      </c>
      <c r="F56" s="250"/>
      <c r="G56" s="78"/>
      <c r="H56" s="78"/>
      <c r="I56" s="269"/>
      <c r="J56" s="86"/>
    </row>
    <row r="57" spans="1:10" ht="21" customHeight="1">
      <c r="A57" s="421"/>
      <c r="B57" s="246" t="s">
        <v>122</v>
      </c>
      <c r="C57" s="246" t="s">
        <v>123</v>
      </c>
      <c r="D57" s="250" t="s">
        <v>5</v>
      </c>
      <c r="E57" s="250">
        <v>1</v>
      </c>
      <c r="F57" s="250"/>
      <c r="G57" s="78"/>
      <c r="H57" s="78"/>
      <c r="I57" s="269"/>
      <c r="J57" s="86"/>
    </row>
    <row r="58" spans="1:10" ht="19.5" customHeight="1">
      <c r="A58" s="421"/>
      <c r="B58" s="246" t="s">
        <v>122</v>
      </c>
      <c r="C58" s="246" t="s">
        <v>124</v>
      </c>
      <c r="D58" s="250" t="s">
        <v>5</v>
      </c>
      <c r="E58" s="250">
        <v>1</v>
      </c>
      <c r="F58" s="250"/>
      <c r="G58" s="78"/>
      <c r="H58" s="78"/>
      <c r="I58" s="269"/>
      <c r="J58" s="86"/>
    </row>
    <row r="59" spans="1:10" ht="19.5" customHeight="1">
      <c r="A59" s="421"/>
      <c r="B59" s="246" t="s">
        <v>66</v>
      </c>
      <c r="C59" s="246" t="s">
        <v>939</v>
      </c>
      <c r="D59" s="250" t="s">
        <v>5</v>
      </c>
      <c r="E59" s="250">
        <v>1</v>
      </c>
      <c r="F59" s="250"/>
      <c r="G59" s="78"/>
      <c r="H59" s="78"/>
      <c r="I59" s="269"/>
      <c r="J59" s="86"/>
    </row>
    <row r="60" spans="1:10" ht="47.25" customHeight="1">
      <c r="A60" s="421" t="s">
        <v>86</v>
      </c>
      <c r="B60" s="441" t="s">
        <v>126</v>
      </c>
      <c r="C60" s="441"/>
      <c r="D60" s="250"/>
      <c r="E60" s="250"/>
      <c r="F60" s="250"/>
      <c r="G60" s="78"/>
      <c r="H60" s="78"/>
      <c r="I60" s="269"/>
      <c r="J60" s="86"/>
    </row>
    <row r="61" spans="1:10" ht="20.25" customHeight="1">
      <c r="A61" s="421"/>
      <c r="B61" s="246" t="s">
        <v>127</v>
      </c>
      <c r="C61" s="246" t="s">
        <v>129</v>
      </c>
      <c r="D61" s="250"/>
      <c r="E61" s="250"/>
      <c r="F61" s="250"/>
      <c r="G61" s="78"/>
      <c r="H61" s="78"/>
      <c r="I61" s="269"/>
      <c r="J61" s="86"/>
    </row>
    <row r="62" spans="1:10">
      <c r="A62" s="421"/>
      <c r="B62" s="55" t="s">
        <v>63</v>
      </c>
      <c r="C62" s="55" t="s">
        <v>940</v>
      </c>
      <c r="D62" s="250" t="s">
        <v>62</v>
      </c>
      <c r="E62" s="250">
        <f>E9+2</f>
        <v>10</v>
      </c>
      <c r="F62" s="250"/>
      <c r="G62" s="78"/>
      <c r="H62" s="78"/>
      <c r="I62" s="269"/>
      <c r="J62" s="86"/>
    </row>
    <row r="63" spans="1:10">
      <c r="A63" s="421"/>
      <c r="B63" s="55" t="s">
        <v>64</v>
      </c>
      <c r="C63" s="55" t="s">
        <v>88</v>
      </c>
      <c r="D63" s="250" t="s">
        <v>62</v>
      </c>
      <c r="E63" s="250">
        <v>8</v>
      </c>
      <c r="F63" s="250"/>
      <c r="G63" s="78"/>
      <c r="H63" s="78"/>
      <c r="I63" s="269"/>
      <c r="J63" s="86"/>
    </row>
    <row r="64" spans="1:10">
      <c r="A64" s="421"/>
      <c r="B64" s="55" t="s">
        <v>65</v>
      </c>
      <c r="C64" s="55" t="s">
        <v>138</v>
      </c>
      <c r="D64" s="250" t="s">
        <v>5</v>
      </c>
      <c r="E64" s="250">
        <v>1</v>
      </c>
      <c r="F64" s="250"/>
      <c r="G64" s="78"/>
      <c r="H64" s="78"/>
      <c r="I64" s="269"/>
      <c r="J64" s="86"/>
    </row>
    <row r="65" spans="1:10">
      <c r="A65" s="421"/>
      <c r="B65" s="55" t="s">
        <v>130</v>
      </c>
      <c r="C65" s="55" t="s">
        <v>131</v>
      </c>
      <c r="D65" s="250"/>
      <c r="E65" s="250"/>
      <c r="F65" s="250"/>
      <c r="G65" s="78"/>
      <c r="H65" s="78"/>
      <c r="I65" s="269"/>
      <c r="J65" s="86"/>
    </row>
    <row r="66" spans="1:10">
      <c r="A66" s="421"/>
      <c r="B66" s="55" t="s">
        <v>63</v>
      </c>
      <c r="C66" s="55" t="s">
        <v>132</v>
      </c>
      <c r="D66" s="250" t="s">
        <v>62</v>
      </c>
      <c r="E66" s="250">
        <f>E51</f>
        <v>30</v>
      </c>
      <c r="F66" s="250"/>
      <c r="G66" s="78"/>
      <c r="H66" s="78"/>
      <c r="I66" s="269"/>
      <c r="J66" s="86"/>
    </row>
    <row r="67" spans="1:10">
      <c r="A67" s="421"/>
      <c r="B67" s="55" t="s">
        <v>64</v>
      </c>
      <c r="C67" s="55" t="s">
        <v>133</v>
      </c>
      <c r="D67" s="250"/>
      <c r="E67" s="250" t="s">
        <v>114</v>
      </c>
      <c r="F67" s="250"/>
      <c r="G67" s="78"/>
      <c r="H67" s="78"/>
      <c r="I67" s="269"/>
      <c r="J67" s="86"/>
    </row>
    <row r="68" spans="1:10" ht="23.25" customHeight="1">
      <c r="A68" s="263" t="s">
        <v>136</v>
      </c>
      <c r="B68" s="424" t="s">
        <v>89</v>
      </c>
      <c r="C68" s="424"/>
      <c r="D68" s="424"/>
      <c r="E68" s="424"/>
      <c r="F68" s="276"/>
      <c r="G68" s="78"/>
      <c r="H68" s="78"/>
      <c r="I68" s="269"/>
      <c r="J68" s="86"/>
    </row>
    <row r="69" spans="1:10">
      <c r="A69" s="261"/>
      <c r="B69" s="444" t="s">
        <v>681</v>
      </c>
      <c r="C69" s="444"/>
      <c r="D69" s="250"/>
      <c r="E69" s="250"/>
      <c r="F69" s="250"/>
      <c r="G69" s="78"/>
      <c r="H69" s="78"/>
      <c r="I69" s="269"/>
      <c r="J69" s="86"/>
    </row>
    <row r="70" spans="1:10">
      <c r="A70" s="261"/>
      <c r="B70" s="428" t="s">
        <v>114</v>
      </c>
      <c r="C70" s="428"/>
      <c r="D70" s="250"/>
      <c r="E70" s="250"/>
      <c r="F70" s="250"/>
      <c r="G70" s="78"/>
      <c r="H70" s="78"/>
      <c r="I70" s="269"/>
      <c r="J70" s="86"/>
    </row>
    <row r="71" spans="1:10">
      <c r="A71" s="261"/>
      <c r="B71" s="444" t="s">
        <v>682</v>
      </c>
      <c r="C71" s="444"/>
      <c r="D71" s="250"/>
      <c r="E71" s="250"/>
      <c r="F71" s="250"/>
      <c r="G71" s="78"/>
      <c r="H71" s="78"/>
      <c r="I71" s="269"/>
      <c r="J71" s="86"/>
    </row>
    <row r="72" spans="1:10" ht="24.75" customHeight="1">
      <c r="A72" s="78" t="s">
        <v>93</v>
      </c>
      <c r="B72" s="423" t="s">
        <v>683</v>
      </c>
      <c r="C72" s="423"/>
      <c r="D72" s="74" t="s">
        <v>48</v>
      </c>
      <c r="E72" s="74">
        <v>2</v>
      </c>
      <c r="F72" s="74"/>
      <c r="G72" s="78"/>
      <c r="H72" s="78"/>
      <c r="I72" s="269"/>
      <c r="J72" s="86"/>
    </row>
    <row r="73" spans="1:10" ht="24" customHeight="1">
      <c r="A73" s="78" t="s">
        <v>94</v>
      </c>
      <c r="B73" s="423" t="s">
        <v>941</v>
      </c>
      <c r="C73" s="423"/>
      <c r="D73" s="74" t="s">
        <v>216</v>
      </c>
      <c r="E73" s="74">
        <v>2</v>
      </c>
      <c r="F73" s="74"/>
      <c r="G73" s="78"/>
      <c r="H73" s="78"/>
      <c r="I73" s="269"/>
      <c r="J73" s="86"/>
    </row>
    <row r="74" spans="1:10" ht="15" customHeight="1">
      <c r="A74" s="78" t="s">
        <v>99</v>
      </c>
      <c r="B74" s="423" t="s">
        <v>592</v>
      </c>
      <c r="C74" s="423"/>
      <c r="D74" s="74"/>
      <c r="E74" s="74">
        <v>4</v>
      </c>
      <c r="F74" s="74"/>
      <c r="G74" s="78"/>
      <c r="H74" s="78"/>
      <c r="I74" s="269"/>
      <c r="J74" s="86"/>
    </row>
    <row r="75" spans="1:10" ht="15" customHeight="1">
      <c r="A75" s="78" t="s">
        <v>98</v>
      </c>
      <c r="B75" s="423" t="s">
        <v>684</v>
      </c>
      <c r="C75" s="423"/>
      <c r="D75" s="74"/>
      <c r="E75" s="74">
        <v>2</v>
      </c>
      <c r="F75" s="74"/>
      <c r="G75" s="78"/>
      <c r="H75" s="78"/>
      <c r="I75" s="269"/>
      <c r="J75" s="86"/>
    </row>
    <row r="76" spans="1:10" ht="24.75" customHeight="1">
      <c r="A76" s="78" t="s">
        <v>101</v>
      </c>
      <c r="B76" s="423" t="s">
        <v>942</v>
      </c>
      <c r="C76" s="423"/>
      <c r="D76" s="74" t="s">
        <v>48</v>
      </c>
      <c r="E76" s="74">
        <v>4</v>
      </c>
      <c r="F76" s="74"/>
      <c r="G76" s="78"/>
      <c r="H76" s="78"/>
      <c r="I76" s="269"/>
      <c r="J76" s="86"/>
    </row>
    <row r="77" spans="1:10" ht="25.5" customHeight="1">
      <c r="A77" s="78" t="s">
        <v>102</v>
      </c>
      <c r="B77" s="423" t="s">
        <v>943</v>
      </c>
      <c r="C77" s="423"/>
      <c r="D77" s="74" t="s">
        <v>216</v>
      </c>
      <c r="E77" s="74">
        <v>2</v>
      </c>
      <c r="F77" s="74"/>
      <c r="G77" s="78"/>
      <c r="H77" s="78"/>
      <c r="I77" s="269"/>
      <c r="J77" s="86"/>
    </row>
    <row r="78" spans="1:10" ht="24" customHeight="1">
      <c r="A78" s="78" t="s">
        <v>103</v>
      </c>
      <c r="B78" s="423" t="s">
        <v>944</v>
      </c>
      <c r="C78" s="423"/>
      <c r="D78" s="74" t="s">
        <v>598</v>
      </c>
      <c r="E78" s="74">
        <v>6</v>
      </c>
      <c r="F78" s="74"/>
      <c r="G78" s="78"/>
      <c r="H78" s="78"/>
      <c r="I78" s="269"/>
      <c r="J78" s="86"/>
    </row>
    <row r="79" spans="1:10" ht="24" customHeight="1">
      <c r="A79" s="78" t="s">
        <v>104</v>
      </c>
      <c r="B79" s="423" t="s">
        <v>945</v>
      </c>
      <c r="C79" s="423"/>
      <c r="D79" s="74" t="s">
        <v>598</v>
      </c>
      <c r="E79" s="74">
        <v>6</v>
      </c>
      <c r="F79" s="74"/>
      <c r="G79" s="78"/>
      <c r="H79" s="78"/>
      <c r="I79" s="269"/>
      <c r="J79" s="86"/>
    </row>
    <row r="80" spans="1:10" ht="15" customHeight="1">
      <c r="A80" s="78" t="s">
        <v>685</v>
      </c>
      <c r="B80" s="441" t="s">
        <v>946</v>
      </c>
      <c r="C80" s="441"/>
      <c r="D80" s="74" t="s">
        <v>598</v>
      </c>
      <c r="E80" s="250">
        <v>12</v>
      </c>
      <c r="F80" s="250"/>
      <c r="G80" s="78"/>
      <c r="H80" s="78"/>
      <c r="I80" s="269"/>
      <c r="J80" s="86"/>
    </row>
    <row r="81" spans="1:10" ht="24.75" customHeight="1">
      <c r="A81" s="78" t="s">
        <v>686</v>
      </c>
      <c r="B81" s="441" t="s">
        <v>1304</v>
      </c>
      <c r="C81" s="441"/>
      <c r="D81" s="250" t="s">
        <v>62</v>
      </c>
      <c r="E81" s="250">
        <v>12</v>
      </c>
      <c r="F81" s="250"/>
      <c r="G81" s="78"/>
      <c r="H81" s="78"/>
      <c r="I81" s="269"/>
      <c r="J81" s="86"/>
    </row>
    <row r="82" spans="1:10" ht="24" customHeight="1">
      <c r="A82" s="78" t="s">
        <v>687</v>
      </c>
      <c r="B82" s="441" t="s">
        <v>137</v>
      </c>
      <c r="C82" s="441"/>
      <c r="D82" s="250"/>
      <c r="E82" s="250"/>
      <c r="F82" s="250"/>
      <c r="G82" s="78"/>
      <c r="H82" s="78"/>
      <c r="I82" s="269"/>
      <c r="J82" s="86"/>
    </row>
    <row r="83" spans="1:10" ht="14.25" customHeight="1">
      <c r="A83" s="258"/>
      <c r="B83" s="246" t="s">
        <v>63</v>
      </c>
      <c r="C83" s="246" t="s">
        <v>134</v>
      </c>
      <c r="D83" s="250" t="s">
        <v>5</v>
      </c>
      <c r="E83" s="250">
        <v>1</v>
      </c>
      <c r="F83" s="250"/>
      <c r="G83" s="78"/>
      <c r="H83" s="78"/>
      <c r="I83" s="269"/>
      <c r="J83" s="86"/>
    </row>
    <row r="84" spans="1:10" ht="12" customHeight="1">
      <c r="A84" s="258"/>
      <c r="B84" s="246" t="s">
        <v>122</v>
      </c>
      <c r="C84" s="246" t="s">
        <v>135</v>
      </c>
      <c r="D84" s="250" t="s">
        <v>5</v>
      </c>
      <c r="E84" s="250">
        <v>1</v>
      </c>
      <c r="F84" s="250"/>
      <c r="G84" s="78"/>
      <c r="H84" s="78"/>
      <c r="I84" s="269"/>
      <c r="J84" s="86"/>
    </row>
    <row r="85" spans="1:10" ht="26.25" customHeight="1">
      <c r="A85" s="250" t="s">
        <v>688</v>
      </c>
      <c r="B85" s="441" t="s">
        <v>105</v>
      </c>
      <c r="C85" s="441"/>
      <c r="D85" s="250"/>
      <c r="E85" s="250"/>
      <c r="F85" s="250"/>
      <c r="G85" s="78"/>
      <c r="H85" s="78"/>
      <c r="I85" s="269"/>
      <c r="J85" s="86"/>
    </row>
    <row r="86" spans="1:10" ht="12" customHeight="1">
      <c r="A86" s="258"/>
      <c r="B86" s="246" t="s">
        <v>120</v>
      </c>
      <c r="C86" s="246" t="s">
        <v>938</v>
      </c>
      <c r="D86" s="250" t="s">
        <v>5</v>
      </c>
      <c r="E86" s="250">
        <v>1</v>
      </c>
      <c r="F86" s="250"/>
      <c r="G86" s="78"/>
      <c r="H86" s="78"/>
      <c r="I86" s="269"/>
      <c r="J86" s="86"/>
    </row>
    <row r="87" spans="1:10" ht="17.25" customHeight="1">
      <c r="A87" s="258"/>
      <c r="B87" s="246" t="s">
        <v>122</v>
      </c>
      <c r="C87" s="246" t="s">
        <v>123</v>
      </c>
      <c r="D87" s="250" t="s">
        <v>5</v>
      </c>
      <c r="E87" s="250">
        <v>1</v>
      </c>
      <c r="F87" s="250"/>
      <c r="G87" s="78"/>
      <c r="H87" s="78"/>
      <c r="I87" s="269"/>
      <c r="J87" s="86"/>
    </row>
    <row r="88" spans="1:10" ht="12" customHeight="1">
      <c r="A88" s="258"/>
      <c r="B88" s="246" t="s">
        <v>122</v>
      </c>
      <c r="C88" s="246" t="s">
        <v>124</v>
      </c>
      <c r="D88" s="250" t="s">
        <v>5</v>
      </c>
      <c r="E88" s="250">
        <v>1</v>
      </c>
      <c r="F88" s="250"/>
      <c r="G88" s="78"/>
      <c r="H88" s="78"/>
      <c r="I88" s="269"/>
      <c r="J88" s="86"/>
    </row>
    <row r="89" spans="1:10" ht="13.5" customHeight="1">
      <c r="A89" s="258"/>
      <c r="B89" s="246" t="s">
        <v>66</v>
      </c>
      <c r="C89" s="246" t="s">
        <v>939</v>
      </c>
      <c r="D89" s="250" t="s">
        <v>5</v>
      </c>
      <c r="E89" s="250">
        <v>1</v>
      </c>
      <c r="F89" s="250"/>
      <c r="G89" s="78"/>
      <c r="H89" s="78"/>
      <c r="I89" s="269"/>
      <c r="J89" s="86"/>
    </row>
    <row r="90" spans="1:10" ht="41.25" customHeight="1">
      <c r="A90" s="250" t="s">
        <v>689</v>
      </c>
      <c r="B90" s="441" t="s">
        <v>106</v>
      </c>
      <c r="C90" s="441"/>
      <c r="D90" s="250"/>
      <c r="E90" s="250"/>
      <c r="F90" s="250"/>
      <c r="G90" s="78"/>
      <c r="H90" s="78"/>
      <c r="I90" s="269"/>
      <c r="J90" s="86"/>
    </row>
    <row r="91" spans="1:10" ht="17.25" customHeight="1">
      <c r="A91" s="258"/>
      <c r="B91" s="246" t="s">
        <v>127</v>
      </c>
      <c r="C91" s="246" t="s">
        <v>129</v>
      </c>
      <c r="D91" s="250"/>
      <c r="E91" s="250"/>
      <c r="F91" s="250"/>
      <c r="G91" s="78"/>
      <c r="H91" s="78"/>
      <c r="I91" s="269"/>
      <c r="J91" s="86"/>
    </row>
    <row r="92" spans="1:10">
      <c r="A92" s="258"/>
      <c r="B92" s="254" t="s">
        <v>63</v>
      </c>
      <c r="C92" s="55" t="s">
        <v>128</v>
      </c>
      <c r="D92" s="250" t="s">
        <v>62</v>
      </c>
      <c r="E92" s="250">
        <v>8</v>
      </c>
      <c r="F92" s="250"/>
      <c r="G92" s="78"/>
      <c r="H92" s="78"/>
      <c r="I92" s="269"/>
      <c r="J92" s="86"/>
    </row>
    <row r="93" spans="1:10">
      <c r="A93" s="258"/>
      <c r="B93" s="254" t="s">
        <v>64</v>
      </c>
      <c r="C93" s="55" t="s">
        <v>88</v>
      </c>
      <c r="D93" s="255"/>
      <c r="E93" s="250"/>
      <c r="F93" s="250"/>
      <c r="G93" s="78"/>
      <c r="H93" s="78"/>
      <c r="I93" s="269"/>
      <c r="J93" s="86"/>
    </row>
    <row r="94" spans="1:10">
      <c r="A94" s="258"/>
      <c r="B94" s="254" t="s">
        <v>813</v>
      </c>
      <c r="C94" s="55" t="s">
        <v>814</v>
      </c>
      <c r="D94" s="250" t="s">
        <v>62</v>
      </c>
      <c r="E94" s="250">
        <v>3</v>
      </c>
      <c r="F94" s="250"/>
      <c r="G94" s="78"/>
      <c r="H94" s="78"/>
      <c r="I94" s="269"/>
      <c r="J94" s="86"/>
    </row>
    <row r="95" spans="1:10">
      <c r="A95" s="258"/>
      <c r="B95" s="254" t="s">
        <v>816</v>
      </c>
      <c r="C95" s="55" t="s">
        <v>815</v>
      </c>
      <c r="D95" s="250" t="s">
        <v>62</v>
      </c>
      <c r="E95" s="250">
        <v>6</v>
      </c>
      <c r="F95" s="250"/>
      <c r="G95" s="78"/>
      <c r="H95" s="78"/>
      <c r="I95" s="269"/>
      <c r="J95" s="86"/>
    </row>
    <row r="96" spans="1:10">
      <c r="A96" s="258"/>
      <c r="B96" s="254" t="s">
        <v>65</v>
      </c>
      <c r="C96" s="55" t="s">
        <v>138</v>
      </c>
      <c r="D96" s="250" t="s">
        <v>5</v>
      </c>
      <c r="E96" s="250">
        <v>1</v>
      </c>
      <c r="F96" s="250"/>
      <c r="G96" s="78"/>
      <c r="H96" s="78"/>
      <c r="I96" s="269"/>
      <c r="J96" s="86"/>
    </row>
    <row r="97" spans="1:10">
      <c r="A97" s="258"/>
      <c r="B97" s="254" t="s">
        <v>130</v>
      </c>
      <c r="C97" s="55" t="s">
        <v>131</v>
      </c>
      <c r="D97" s="250"/>
      <c r="E97" s="250"/>
      <c r="F97" s="250"/>
      <c r="G97" s="78"/>
      <c r="H97" s="78"/>
      <c r="I97" s="269"/>
      <c r="J97" s="86"/>
    </row>
    <row r="98" spans="1:10">
      <c r="A98" s="258"/>
      <c r="B98" s="254" t="s">
        <v>63</v>
      </c>
      <c r="C98" s="55" t="s">
        <v>602</v>
      </c>
      <c r="D98" s="250" t="s">
        <v>48</v>
      </c>
      <c r="E98" s="250">
        <f>E72+E73</f>
        <v>4</v>
      </c>
      <c r="F98" s="250"/>
      <c r="G98" s="78"/>
      <c r="H98" s="78"/>
      <c r="I98" s="269"/>
      <c r="J98" s="86"/>
    </row>
    <row r="99" spans="1:10">
      <c r="A99" s="258"/>
      <c r="B99" s="254" t="s">
        <v>64</v>
      </c>
      <c r="C99" s="55" t="s">
        <v>603</v>
      </c>
      <c r="D99" s="250" t="s">
        <v>48</v>
      </c>
      <c r="E99" s="250">
        <f>E74+E76</f>
        <v>8</v>
      </c>
      <c r="F99" s="250"/>
      <c r="G99" s="78"/>
      <c r="H99" s="78"/>
      <c r="I99" s="269"/>
      <c r="J99" s="86"/>
    </row>
    <row r="100" spans="1:10">
      <c r="A100" s="258"/>
      <c r="B100" s="254" t="s">
        <v>64</v>
      </c>
      <c r="C100" s="55" t="s">
        <v>604</v>
      </c>
      <c r="D100" s="250" t="s">
        <v>48</v>
      </c>
      <c r="E100" s="250">
        <f>E75+E77</f>
        <v>4</v>
      </c>
      <c r="F100" s="250"/>
      <c r="G100" s="78"/>
      <c r="H100" s="78"/>
      <c r="I100" s="269"/>
      <c r="J100" s="86"/>
    </row>
    <row r="101" spans="1:10">
      <c r="A101" s="258"/>
      <c r="B101" s="254" t="s">
        <v>66</v>
      </c>
      <c r="C101" s="55" t="s">
        <v>605</v>
      </c>
      <c r="D101" s="250" t="s">
        <v>606</v>
      </c>
      <c r="E101" s="250"/>
      <c r="F101" s="250"/>
      <c r="G101" s="78"/>
      <c r="H101" s="78"/>
      <c r="I101" s="269"/>
      <c r="J101" s="86"/>
    </row>
    <row r="102" spans="1:10">
      <c r="A102" s="258"/>
      <c r="B102" s="254" t="s">
        <v>67</v>
      </c>
      <c r="C102" s="55" t="s">
        <v>607</v>
      </c>
      <c r="D102" s="250" t="s">
        <v>598</v>
      </c>
      <c r="E102" s="250">
        <f>E78+E79</f>
        <v>12</v>
      </c>
      <c r="F102" s="250"/>
      <c r="G102" s="78"/>
      <c r="H102" s="78"/>
      <c r="I102" s="269"/>
      <c r="J102" s="86"/>
    </row>
    <row r="103" spans="1:10">
      <c r="A103" s="258"/>
      <c r="B103" s="254" t="s">
        <v>74</v>
      </c>
      <c r="C103" s="55" t="s">
        <v>608</v>
      </c>
      <c r="D103" s="250" t="s">
        <v>598</v>
      </c>
      <c r="E103" s="250">
        <f>E80</f>
        <v>12</v>
      </c>
      <c r="F103" s="250"/>
      <c r="G103" s="78"/>
      <c r="H103" s="78"/>
      <c r="I103" s="269"/>
      <c r="J103" s="86"/>
    </row>
    <row r="104" spans="1:10">
      <c r="A104" s="258"/>
      <c r="B104" s="254" t="s">
        <v>69</v>
      </c>
      <c r="C104" s="55" t="s">
        <v>132</v>
      </c>
      <c r="D104" s="250" t="s">
        <v>598</v>
      </c>
      <c r="E104" s="250">
        <f>E81</f>
        <v>12</v>
      </c>
      <c r="F104" s="250"/>
      <c r="G104" s="78"/>
      <c r="H104" s="78"/>
      <c r="I104" s="269"/>
      <c r="J104" s="86"/>
    </row>
    <row r="105" spans="1:10" ht="25.5" customHeight="1">
      <c r="A105" s="263" t="s">
        <v>690</v>
      </c>
      <c r="B105" s="424" t="s">
        <v>6</v>
      </c>
      <c r="C105" s="424"/>
      <c r="D105" s="424"/>
      <c r="E105" s="424"/>
      <c r="F105" s="276"/>
      <c r="G105" s="78"/>
      <c r="H105" s="78"/>
      <c r="I105" s="269"/>
      <c r="J105" s="86"/>
    </row>
    <row r="106" spans="1:10" ht="36.75" customHeight="1">
      <c r="A106" s="72"/>
      <c r="B106" s="423" t="s">
        <v>7</v>
      </c>
      <c r="C106" s="423"/>
      <c r="D106" s="250"/>
      <c r="E106" s="250"/>
      <c r="F106" s="250"/>
      <c r="G106" s="78"/>
      <c r="H106" s="78"/>
      <c r="I106" s="269"/>
      <c r="J106" s="86"/>
    </row>
    <row r="107" spans="1:10" ht="41.25" customHeight="1">
      <c r="A107" s="250" t="s">
        <v>107</v>
      </c>
      <c r="B107" s="428" t="s">
        <v>1266</v>
      </c>
      <c r="C107" s="428"/>
      <c r="D107" s="250" t="s">
        <v>4</v>
      </c>
      <c r="E107" s="250">
        <v>2</v>
      </c>
      <c r="F107" s="250"/>
      <c r="G107" s="78"/>
      <c r="H107" s="78"/>
      <c r="I107" s="269"/>
      <c r="J107" s="86"/>
    </row>
    <row r="108" spans="1:10" ht="36" customHeight="1">
      <c r="A108" s="421" t="s">
        <v>108</v>
      </c>
      <c r="B108" s="428" t="s">
        <v>1267</v>
      </c>
      <c r="C108" s="428"/>
      <c r="D108" s="250"/>
      <c r="E108" s="250"/>
      <c r="F108" s="250"/>
      <c r="G108" s="78"/>
      <c r="H108" s="78"/>
      <c r="I108" s="269"/>
      <c r="J108" s="86"/>
    </row>
    <row r="109" spans="1:10" ht="23.25" customHeight="1">
      <c r="A109" s="421"/>
      <c r="B109" s="262" t="s">
        <v>611</v>
      </c>
      <c r="C109" s="262" t="s">
        <v>603</v>
      </c>
      <c r="D109" s="250" t="s">
        <v>48</v>
      </c>
      <c r="E109" s="250">
        <v>2</v>
      </c>
      <c r="F109" s="250"/>
      <c r="G109" s="78"/>
      <c r="H109" s="78"/>
      <c r="I109" s="269"/>
      <c r="J109" s="86"/>
    </row>
    <row r="110" spans="1:10" ht="16.5" customHeight="1">
      <c r="A110" s="421"/>
      <c r="B110" s="262" t="s">
        <v>612</v>
      </c>
      <c r="C110" s="262" t="s">
        <v>604</v>
      </c>
      <c r="D110" s="250" t="s">
        <v>48</v>
      </c>
      <c r="E110" s="250">
        <v>2</v>
      </c>
      <c r="F110" s="250"/>
      <c r="G110" s="78"/>
      <c r="H110" s="78"/>
      <c r="I110" s="269"/>
      <c r="J110" s="86"/>
    </row>
    <row r="111" spans="1:10" ht="30.75" customHeight="1">
      <c r="A111" s="250" t="s">
        <v>840</v>
      </c>
      <c r="B111" s="428" t="s">
        <v>1268</v>
      </c>
      <c r="C111" s="428"/>
      <c r="D111" s="250" t="s">
        <v>598</v>
      </c>
      <c r="E111" s="250">
        <v>6</v>
      </c>
      <c r="F111" s="250"/>
      <c r="G111" s="78"/>
      <c r="H111" s="78"/>
      <c r="I111" s="269"/>
      <c r="J111" s="86"/>
    </row>
    <row r="112" spans="1:10" ht="24" customHeight="1">
      <c r="A112" s="250" t="s">
        <v>109</v>
      </c>
      <c r="B112" s="428" t="s">
        <v>1269</v>
      </c>
      <c r="C112" s="428"/>
      <c r="D112" s="250" t="s">
        <v>598</v>
      </c>
      <c r="E112" s="250">
        <v>6</v>
      </c>
      <c r="F112" s="250"/>
      <c r="G112" s="78"/>
      <c r="H112" s="78"/>
      <c r="I112" s="269"/>
      <c r="J112" s="86"/>
    </row>
    <row r="113" spans="1:10" ht="46.5" customHeight="1">
      <c r="A113" s="250" t="s">
        <v>841</v>
      </c>
      <c r="B113" s="428" t="s">
        <v>1270</v>
      </c>
      <c r="C113" s="428"/>
      <c r="D113" s="250" t="s">
        <v>598</v>
      </c>
      <c r="E113" s="250">
        <v>6</v>
      </c>
      <c r="F113" s="250"/>
      <c r="G113" s="78"/>
      <c r="H113" s="78"/>
      <c r="I113" s="269"/>
      <c r="J113" s="86"/>
    </row>
    <row r="114" spans="1:10" ht="62.25" customHeight="1">
      <c r="A114" s="250" t="s">
        <v>842</v>
      </c>
      <c r="B114" s="441" t="s">
        <v>854</v>
      </c>
      <c r="C114" s="441"/>
      <c r="D114" s="250"/>
      <c r="E114" s="250"/>
      <c r="F114" s="250"/>
      <c r="G114" s="78"/>
      <c r="H114" s="78"/>
      <c r="I114" s="269"/>
      <c r="J114" s="86"/>
    </row>
    <row r="115" spans="1:10">
      <c r="A115" s="250"/>
      <c r="B115" s="60" t="s">
        <v>63</v>
      </c>
      <c r="C115" s="55" t="s">
        <v>849</v>
      </c>
      <c r="D115" s="250" t="s">
        <v>5</v>
      </c>
      <c r="E115" s="250">
        <v>1</v>
      </c>
      <c r="F115" s="250"/>
      <c r="G115" s="78"/>
      <c r="H115" s="78"/>
      <c r="I115" s="269"/>
      <c r="J115" s="86"/>
    </row>
    <row r="116" spans="1:10" ht="25.5">
      <c r="A116" s="250"/>
      <c r="B116" s="60" t="s">
        <v>64</v>
      </c>
      <c r="C116" s="55" t="s">
        <v>855</v>
      </c>
      <c r="D116" s="250" t="s">
        <v>5</v>
      </c>
      <c r="E116" s="250">
        <v>1</v>
      </c>
      <c r="F116" s="250"/>
      <c r="G116" s="78"/>
      <c r="H116" s="78"/>
      <c r="I116" s="269"/>
      <c r="J116" s="86"/>
    </row>
    <row r="117" spans="1:10">
      <c r="A117" s="250"/>
      <c r="B117" s="60" t="s">
        <v>65</v>
      </c>
      <c r="C117" s="55" t="s">
        <v>851</v>
      </c>
      <c r="D117" s="250"/>
      <c r="E117" s="250"/>
      <c r="F117" s="250"/>
      <c r="G117" s="78"/>
      <c r="H117" s="78"/>
      <c r="I117" s="269"/>
      <c r="J117" s="86"/>
    </row>
    <row r="118" spans="1:10">
      <c r="A118" s="250"/>
      <c r="B118" s="60" t="s">
        <v>127</v>
      </c>
      <c r="C118" s="55" t="s">
        <v>88</v>
      </c>
      <c r="D118" s="250" t="s">
        <v>0</v>
      </c>
      <c r="E118" s="250">
        <v>4</v>
      </c>
      <c r="F118" s="250"/>
      <c r="G118" s="78"/>
      <c r="H118" s="78"/>
      <c r="I118" s="269"/>
      <c r="J118" s="86"/>
    </row>
    <row r="119" spans="1:10">
      <c r="A119" s="250"/>
      <c r="B119" s="60" t="s">
        <v>130</v>
      </c>
      <c r="C119" s="55" t="s">
        <v>843</v>
      </c>
      <c r="D119" s="250" t="s">
        <v>0</v>
      </c>
      <c r="E119" s="250">
        <v>6</v>
      </c>
      <c r="F119" s="250"/>
      <c r="G119" s="78"/>
      <c r="H119" s="78"/>
      <c r="I119" s="269"/>
      <c r="J119" s="86"/>
    </row>
    <row r="120" spans="1:10" ht="32.25" customHeight="1">
      <c r="A120" s="250"/>
      <c r="B120" s="60" t="s">
        <v>66</v>
      </c>
      <c r="C120" s="55" t="s">
        <v>853</v>
      </c>
      <c r="D120" s="250"/>
      <c r="E120" s="250"/>
      <c r="F120" s="250"/>
      <c r="G120" s="78"/>
      <c r="H120" s="78"/>
      <c r="I120" s="269"/>
      <c r="J120" s="86"/>
    </row>
    <row r="121" spans="1:10" ht="25.5" customHeight="1">
      <c r="A121" s="250"/>
      <c r="B121" s="60" t="s">
        <v>127</v>
      </c>
      <c r="C121" s="55" t="s">
        <v>1302</v>
      </c>
      <c r="D121" s="250" t="s">
        <v>48</v>
      </c>
      <c r="E121" s="250">
        <f>E107+E109+E110+E111/3+E112/3+E113/3</f>
        <v>12</v>
      </c>
      <c r="F121" s="250"/>
      <c r="G121" s="78"/>
      <c r="H121" s="78"/>
      <c r="I121" s="269"/>
      <c r="J121" s="86"/>
    </row>
    <row r="122" spans="1:10">
      <c r="A122" s="250"/>
      <c r="B122" s="60" t="s">
        <v>67</v>
      </c>
      <c r="C122" s="55" t="s">
        <v>110</v>
      </c>
      <c r="D122" s="250" t="s">
        <v>46</v>
      </c>
      <c r="E122" s="250">
        <f>2*20*3</f>
        <v>120</v>
      </c>
      <c r="F122" s="250"/>
      <c r="G122" s="78"/>
      <c r="H122" s="78"/>
      <c r="I122" s="269"/>
      <c r="J122" s="86"/>
    </row>
    <row r="123" spans="1:10">
      <c r="A123" s="250"/>
      <c r="B123" s="60" t="s">
        <v>74</v>
      </c>
      <c r="C123" s="55" t="s">
        <v>852</v>
      </c>
      <c r="D123" s="250" t="s">
        <v>0</v>
      </c>
      <c r="E123" s="250">
        <f>2*3*2</f>
        <v>12</v>
      </c>
      <c r="F123" s="250"/>
      <c r="G123" s="78"/>
      <c r="H123" s="78"/>
      <c r="I123" s="269"/>
      <c r="J123" s="86"/>
    </row>
    <row r="124" spans="1:10">
      <c r="A124" s="250"/>
      <c r="B124" s="60" t="s">
        <v>69</v>
      </c>
      <c r="C124" s="55" t="s">
        <v>850</v>
      </c>
      <c r="D124" s="250" t="s">
        <v>5</v>
      </c>
      <c r="E124" s="250">
        <v>1</v>
      </c>
      <c r="F124" s="250"/>
      <c r="G124" s="78"/>
      <c r="H124" s="78"/>
      <c r="I124" s="269"/>
      <c r="J124" s="86"/>
    </row>
    <row r="125" spans="1:10" ht="23.25" customHeight="1">
      <c r="A125" s="284" t="s">
        <v>111</v>
      </c>
      <c r="B125" s="284"/>
      <c r="C125" s="427" t="s">
        <v>8</v>
      </c>
      <c r="D125" s="427"/>
      <c r="E125" s="427"/>
      <c r="F125" s="284"/>
      <c r="G125" s="78"/>
      <c r="H125" s="78"/>
      <c r="I125" s="269"/>
      <c r="J125" s="86"/>
    </row>
    <row r="126" spans="1:10" ht="42.75" customHeight="1">
      <c r="A126" s="250" t="s">
        <v>112</v>
      </c>
      <c r="C126" s="264" t="s">
        <v>1271</v>
      </c>
      <c r="D126" s="250" t="s">
        <v>4</v>
      </c>
      <c r="E126" s="250">
        <v>2</v>
      </c>
      <c r="F126" s="250"/>
      <c r="G126" s="78"/>
      <c r="H126" s="78"/>
      <c r="I126" s="269"/>
      <c r="J126" s="86"/>
    </row>
    <row r="127" spans="1:10" ht="18.75" customHeight="1">
      <c r="A127" s="250" t="s">
        <v>113</v>
      </c>
      <c r="C127" s="264" t="s">
        <v>114</v>
      </c>
      <c r="D127" s="250"/>
      <c r="E127" s="250"/>
      <c r="F127" s="250"/>
      <c r="G127" s="78"/>
      <c r="H127" s="78"/>
      <c r="I127" s="269"/>
      <c r="J127" s="86"/>
    </row>
    <row r="128" spans="1:10" ht="25.5">
      <c r="A128" s="250" t="s">
        <v>116</v>
      </c>
      <c r="C128" s="78" t="s">
        <v>1300</v>
      </c>
      <c r="D128" s="250" t="s">
        <v>4</v>
      </c>
      <c r="E128" s="250">
        <v>2</v>
      </c>
      <c r="F128" s="250"/>
      <c r="G128" s="78"/>
      <c r="H128" s="78"/>
      <c r="I128" s="269"/>
      <c r="J128" s="86"/>
    </row>
    <row r="129" spans="1:10" ht="51">
      <c r="A129" s="250" t="s">
        <v>117</v>
      </c>
      <c r="C129" s="55" t="s">
        <v>1315</v>
      </c>
      <c r="D129" s="250" t="s">
        <v>4</v>
      </c>
      <c r="E129" s="250">
        <v>2</v>
      </c>
      <c r="F129" s="250"/>
      <c r="G129" s="78"/>
      <c r="H129" s="78"/>
      <c r="I129" s="269"/>
      <c r="J129" s="86"/>
    </row>
    <row r="130" spans="1:10">
      <c r="A130" s="250" t="s">
        <v>119</v>
      </c>
      <c r="B130" s="114"/>
      <c r="C130" s="72" t="s">
        <v>1165</v>
      </c>
      <c r="D130" s="250"/>
      <c r="E130" s="250"/>
      <c r="F130" s="250"/>
      <c r="G130" s="78"/>
      <c r="H130" s="78"/>
      <c r="I130" s="269"/>
      <c r="J130" s="86"/>
    </row>
    <row r="131" spans="1:10">
      <c r="A131" s="250"/>
      <c r="B131" s="114" t="s">
        <v>611</v>
      </c>
      <c r="C131" s="72" t="s">
        <v>1167</v>
      </c>
      <c r="D131" s="250" t="s">
        <v>95</v>
      </c>
      <c r="E131" s="250">
        <v>1</v>
      </c>
      <c r="F131" s="250"/>
      <c r="G131" s="78"/>
      <c r="H131" s="78"/>
      <c r="I131" s="269"/>
      <c r="J131" s="86"/>
    </row>
    <row r="132" spans="1:10">
      <c r="A132" s="250"/>
      <c r="B132" s="114" t="s">
        <v>612</v>
      </c>
      <c r="C132" s="72" t="s">
        <v>1168</v>
      </c>
      <c r="D132" s="250" t="s">
        <v>606</v>
      </c>
      <c r="E132" s="250"/>
      <c r="F132" s="250"/>
      <c r="G132" s="78"/>
      <c r="H132" s="78"/>
      <c r="I132" s="269"/>
      <c r="J132" s="86"/>
    </row>
    <row r="133" spans="1:10">
      <c r="A133" s="250"/>
      <c r="B133" s="114" t="s">
        <v>613</v>
      </c>
      <c r="C133" s="72" t="s">
        <v>1169</v>
      </c>
      <c r="D133" s="250" t="s">
        <v>5</v>
      </c>
      <c r="E133" s="250">
        <v>1</v>
      </c>
      <c r="F133" s="250"/>
      <c r="G133" s="78"/>
      <c r="H133" s="78"/>
      <c r="I133" s="269"/>
      <c r="J133" s="86"/>
    </row>
    <row r="134" spans="1:10">
      <c r="A134" s="250"/>
      <c r="C134" s="55"/>
      <c r="D134" s="250"/>
      <c r="E134" s="250"/>
      <c r="F134" s="250"/>
      <c r="G134" s="78"/>
      <c r="H134" s="78"/>
      <c r="I134" s="269"/>
      <c r="J134" s="86"/>
    </row>
    <row r="135" spans="1:10" ht="27" customHeight="1">
      <c r="A135" s="250" t="s">
        <v>1166</v>
      </c>
      <c r="B135" s="254" t="s">
        <v>127</v>
      </c>
      <c r="C135" s="246" t="s">
        <v>1185</v>
      </c>
      <c r="D135" s="250" t="s">
        <v>4</v>
      </c>
      <c r="E135" s="250">
        <v>2</v>
      </c>
      <c r="F135" s="250"/>
      <c r="G135" s="78"/>
      <c r="H135" s="78"/>
      <c r="I135" s="269"/>
      <c r="J135" s="86"/>
    </row>
    <row r="136" spans="1:10" ht="22.5" customHeight="1">
      <c r="A136" s="250"/>
      <c r="B136" s="254" t="s">
        <v>1183</v>
      </c>
      <c r="C136" s="246" t="s">
        <v>1184</v>
      </c>
      <c r="D136" s="250" t="s">
        <v>4</v>
      </c>
      <c r="E136" s="250">
        <v>2</v>
      </c>
      <c r="F136" s="250"/>
      <c r="G136" s="78"/>
      <c r="H136" s="78"/>
      <c r="I136" s="269"/>
      <c r="J136" s="86"/>
    </row>
    <row r="137" spans="1:10" ht="22.5" customHeight="1">
      <c r="A137" s="284" t="s">
        <v>149</v>
      </c>
      <c r="B137" s="424" t="s">
        <v>139</v>
      </c>
      <c r="C137" s="424"/>
      <c r="D137" s="424"/>
      <c r="E137" s="424"/>
      <c r="F137" s="276"/>
      <c r="G137" s="78"/>
      <c r="H137" s="78"/>
      <c r="I137" s="269"/>
      <c r="J137" s="86"/>
    </row>
    <row r="138" spans="1:10">
      <c r="A138" s="250"/>
      <c r="C138" s="428" t="s">
        <v>193</v>
      </c>
      <c r="D138" s="428"/>
      <c r="E138" s="428"/>
      <c r="F138" s="262"/>
      <c r="G138" s="78"/>
      <c r="H138" s="78"/>
      <c r="I138" s="269"/>
      <c r="J138" s="86"/>
    </row>
    <row r="139" spans="1:10" ht="24" customHeight="1">
      <c r="A139" s="316" t="s">
        <v>150</v>
      </c>
      <c r="B139" s="428" t="s">
        <v>185</v>
      </c>
      <c r="C139" s="428"/>
      <c r="D139" s="250" t="s">
        <v>48</v>
      </c>
      <c r="E139" s="250">
        <v>8</v>
      </c>
      <c r="F139" s="250"/>
      <c r="G139" s="78"/>
      <c r="H139" s="78"/>
      <c r="I139" s="269"/>
      <c r="J139" s="86"/>
    </row>
    <row r="140" spans="1:10" ht="16.5" customHeight="1">
      <c r="A140" s="316"/>
      <c r="B140" s="262"/>
      <c r="C140" s="264" t="s">
        <v>1154</v>
      </c>
      <c r="D140" s="250"/>
      <c r="E140" s="250"/>
      <c r="F140" s="250"/>
      <c r="G140" s="78"/>
      <c r="H140" s="78"/>
      <c r="I140" s="269"/>
      <c r="J140" s="86"/>
    </row>
    <row r="141" spans="1:10">
      <c r="A141" s="316"/>
      <c r="B141" s="60" t="s">
        <v>127</v>
      </c>
      <c r="C141" s="55" t="s">
        <v>184</v>
      </c>
      <c r="D141" s="250" t="s">
        <v>48</v>
      </c>
      <c r="E141" s="250">
        <v>1</v>
      </c>
      <c r="F141" s="250"/>
      <c r="G141" s="78"/>
      <c r="H141" s="78"/>
      <c r="I141" s="269"/>
      <c r="J141" s="86"/>
    </row>
    <row r="142" spans="1:10">
      <c r="A142" s="316"/>
      <c r="B142" s="60" t="s">
        <v>130</v>
      </c>
      <c r="C142" s="55" t="s">
        <v>856</v>
      </c>
      <c r="D142" s="250" t="s">
        <v>48</v>
      </c>
      <c r="E142" s="250">
        <v>2</v>
      </c>
      <c r="F142" s="250"/>
      <c r="G142" s="78"/>
      <c r="H142" s="78"/>
      <c r="I142" s="269"/>
      <c r="J142" s="86"/>
    </row>
    <row r="143" spans="1:10">
      <c r="A143" s="316"/>
      <c r="B143" s="60" t="s">
        <v>177</v>
      </c>
      <c r="C143" s="55" t="s">
        <v>858</v>
      </c>
      <c r="D143" s="250" t="s">
        <v>48</v>
      </c>
      <c r="E143" s="250">
        <v>1</v>
      </c>
      <c r="F143" s="250"/>
      <c r="G143" s="78"/>
      <c r="H143" s="78"/>
      <c r="I143" s="269"/>
      <c r="J143" s="86"/>
    </row>
    <row r="144" spans="1:10" ht="25.5">
      <c r="A144" s="316"/>
      <c r="B144" s="60" t="s">
        <v>180</v>
      </c>
      <c r="C144" s="55" t="s">
        <v>1153</v>
      </c>
      <c r="D144" s="250" t="s">
        <v>48</v>
      </c>
      <c r="E144" s="250">
        <v>1</v>
      </c>
      <c r="F144" s="250"/>
      <c r="G144" s="78"/>
      <c r="H144" s="78"/>
      <c r="I144" s="269"/>
      <c r="J144" s="86"/>
    </row>
    <row r="145" spans="1:10" ht="25.5">
      <c r="A145" s="316" t="s">
        <v>151</v>
      </c>
      <c r="C145" s="264" t="s">
        <v>186</v>
      </c>
      <c r="D145" s="250" t="s">
        <v>48</v>
      </c>
      <c r="E145" s="250">
        <v>2</v>
      </c>
      <c r="F145" s="250"/>
      <c r="G145" s="78"/>
      <c r="H145" s="78"/>
      <c r="I145" s="269"/>
      <c r="J145" s="86"/>
    </row>
    <row r="146" spans="1:10">
      <c r="A146" s="316"/>
      <c r="C146" s="264" t="s">
        <v>1154</v>
      </c>
      <c r="D146" s="250"/>
      <c r="E146" s="250"/>
      <c r="F146" s="250"/>
      <c r="G146" s="78"/>
      <c r="H146" s="78"/>
      <c r="I146" s="269"/>
      <c r="J146" s="86"/>
    </row>
    <row r="147" spans="1:10">
      <c r="A147" s="316"/>
      <c r="B147" s="60" t="s">
        <v>127</v>
      </c>
      <c r="C147" s="55" t="s">
        <v>184</v>
      </c>
      <c r="D147" s="250" t="s">
        <v>48</v>
      </c>
      <c r="E147" s="250">
        <v>1</v>
      </c>
      <c r="F147" s="250"/>
      <c r="G147" s="78"/>
      <c r="H147" s="78"/>
      <c r="I147" s="269"/>
      <c r="J147" s="86"/>
    </row>
    <row r="148" spans="1:10">
      <c r="A148" s="316"/>
      <c r="B148" s="60" t="s">
        <v>130</v>
      </c>
      <c r="C148" s="55" t="s">
        <v>857</v>
      </c>
      <c r="D148" s="250" t="s">
        <v>48</v>
      </c>
      <c r="E148" s="250">
        <v>2</v>
      </c>
      <c r="F148" s="250"/>
      <c r="G148" s="78"/>
      <c r="H148" s="78"/>
      <c r="I148" s="269"/>
      <c r="J148" s="86"/>
    </row>
    <row r="149" spans="1:10">
      <c r="A149" s="316"/>
      <c r="B149" s="60" t="s">
        <v>177</v>
      </c>
      <c r="C149" s="55" t="s">
        <v>858</v>
      </c>
      <c r="D149" s="250" t="s">
        <v>48</v>
      </c>
      <c r="E149" s="250">
        <v>1</v>
      </c>
      <c r="F149" s="250"/>
      <c r="G149" s="78"/>
      <c r="H149" s="78"/>
      <c r="I149" s="269"/>
      <c r="J149" s="86"/>
    </row>
    <row r="150" spans="1:10" ht="25.5">
      <c r="A150" s="316"/>
      <c r="B150" s="60" t="s">
        <v>180</v>
      </c>
      <c r="C150" s="55" t="s">
        <v>1153</v>
      </c>
      <c r="D150" s="250" t="s">
        <v>48</v>
      </c>
      <c r="E150" s="250">
        <v>1</v>
      </c>
      <c r="F150" s="250"/>
      <c r="G150" s="78"/>
      <c r="H150" s="78"/>
      <c r="I150" s="269"/>
      <c r="J150" s="86"/>
    </row>
    <row r="151" spans="1:10" ht="25.5">
      <c r="A151" s="316" t="s">
        <v>152</v>
      </c>
      <c r="C151" s="264" t="s">
        <v>187</v>
      </c>
      <c r="D151" s="250" t="s">
        <v>48</v>
      </c>
      <c r="E151" s="250">
        <v>1</v>
      </c>
      <c r="F151" s="250"/>
      <c r="G151" s="78"/>
      <c r="H151" s="78"/>
      <c r="I151" s="269"/>
      <c r="J151" s="86"/>
    </row>
    <row r="152" spans="1:10">
      <c r="A152" s="316"/>
      <c r="C152" s="264" t="s">
        <v>1154</v>
      </c>
      <c r="D152" s="250"/>
      <c r="E152" s="250"/>
      <c r="F152" s="250"/>
      <c r="G152" s="78"/>
      <c r="H152" s="78"/>
      <c r="I152" s="269"/>
      <c r="J152" s="86"/>
    </row>
    <row r="153" spans="1:10">
      <c r="A153" s="316"/>
      <c r="B153" s="60" t="s">
        <v>127</v>
      </c>
      <c r="C153" s="55" t="s">
        <v>184</v>
      </c>
      <c r="D153" s="250" t="s">
        <v>48</v>
      </c>
      <c r="E153" s="250">
        <v>1</v>
      </c>
      <c r="F153" s="250"/>
      <c r="G153" s="78"/>
      <c r="H153" s="78"/>
      <c r="I153" s="269"/>
      <c r="J153" s="86"/>
    </row>
    <row r="154" spans="1:10">
      <c r="A154" s="316"/>
      <c r="B154" s="60" t="s">
        <v>130</v>
      </c>
      <c r="C154" s="55" t="s">
        <v>181</v>
      </c>
      <c r="D154" s="250" t="s">
        <v>48</v>
      </c>
      <c r="E154" s="250">
        <v>1</v>
      </c>
      <c r="F154" s="250"/>
      <c r="G154" s="78"/>
      <c r="H154" s="78"/>
      <c r="I154" s="269"/>
      <c r="J154" s="86"/>
    </row>
    <row r="155" spans="1:10">
      <c r="A155" s="316"/>
      <c r="B155" s="60" t="s">
        <v>177</v>
      </c>
      <c r="C155" s="55" t="s">
        <v>858</v>
      </c>
      <c r="D155" s="250" t="s">
        <v>48</v>
      </c>
      <c r="E155" s="250">
        <v>1</v>
      </c>
      <c r="F155" s="250"/>
      <c r="G155" s="78"/>
      <c r="H155" s="78"/>
      <c r="I155" s="269"/>
      <c r="J155" s="86"/>
    </row>
    <row r="156" spans="1:10" ht="25.5">
      <c r="A156" s="316"/>
      <c r="B156" s="60" t="s">
        <v>180</v>
      </c>
      <c r="C156" s="55" t="s">
        <v>1153</v>
      </c>
      <c r="D156" s="250" t="s">
        <v>48</v>
      </c>
      <c r="E156" s="250">
        <v>1</v>
      </c>
      <c r="F156" s="250"/>
      <c r="G156" s="78"/>
      <c r="H156" s="78"/>
      <c r="I156" s="269"/>
      <c r="J156" s="86"/>
    </row>
    <row r="157" spans="1:10">
      <c r="A157" s="316" t="s">
        <v>153</v>
      </c>
      <c r="C157" s="264" t="s">
        <v>140</v>
      </c>
      <c r="D157" s="250" t="s">
        <v>48</v>
      </c>
      <c r="E157" s="250">
        <v>1</v>
      </c>
      <c r="F157" s="250"/>
      <c r="G157" s="78"/>
      <c r="H157" s="78"/>
      <c r="I157" s="269"/>
      <c r="J157" s="86"/>
    </row>
    <row r="158" spans="1:10">
      <c r="C158" s="264" t="s">
        <v>1154</v>
      </c>
      <c r="D158" s="250"/>
      <c r="E158" s="250"/>
      <c r="F158" s="250"/>
      <c r="G158" s="78"/>
      <c r="H158" s="78"/>
      <c r="I158" s="269"/>
      <c r="J158" s="86"/>
    </row>
    <row r="159" spans="1:10">
      <c r="A159" s="316"/>
      <c r="B159" s="60" t="s">
        <v>127</v>
      </c>
      <c r="C159" s="55" t="s">
        <v>184</v>
      </c>
      <c r="D159" s="250" t="s">
        <v>44</v>
      </c>
      <c r="E159" s="250"/>
      <c r="F159" s="250"/>
      <c r="G159" s="78"/>
      <c r="H159" s="78"/>
      <c r="I159" s="269"/>
      <c r="J159" s="86"/>
    </row>
    <row r="160" spans="1:10">
      <c r="A160" s="316"/>
      <c r="B160" s="60" t="s">
        <v>130</v>
      </c>
      <c r="C160" s="55" t="s">
        <v>181</v>
      </c>
      <c r="D160" s="250" t="s">
        <v>48</v>
      </c>
      <c r="E160" s="250">
        <v>1</v>
      </c>
      <c r="F160" s="250"/>
      <c r="G160" s="78"/>
      <c r="H160" s="78"/>
      <c r="I160" s="269"/>
      <c r="J160" s="86"/>
    </row>
    <row r="161" spans="1:10">
      <c r="A161" s="316"/>
      <c r="B161" s="114" t="s">
        <v>63</v>
      </c>
      <c r="C161" s="55" t="s">
        <v>949</v>
      </c>
      <c r="D161" s="250" t="s">
        <v>48</v>
      </c>
      <c r="E161" s="250">
        <f>E139+E145+E151</f>
        <v>11</v>
      </c>
      <c r="F161" s="250"/>
      <c r="G161" s="78"/>
      <c r="H161" s="78"/>
      <c r="I161" s="269"/>
      <c r="J161" s="86"/>
    </row>
    <row r="162" spans="1:10">
      <c r="A162" s="316"/>
      <c r="B162" s="114" t="s">
        <v>64</v>
      </c>
      <c r="C162" s="55" t="s">
        <v>950</v>
      </c>
      <c r="D162" s="250" t="s">
        <v>48</v>
      </c>
      <c r="E162" s="250">
        <v>1</v>
      </c>
      <c r="F162" s="250"/>
      <c r="G162" s="78"/>
      <c r="H162" s="78"/>
      <c r="I162" s="269"/>
      <c r="J162" s="86"/>
    </row>
    <row r="163" spans="1:10">
      <c r="A163" s="316"/>
      <c r="B163" s="60" t="s">
        <v>177</v>
      </c>
      <c r="C163" s="55" t="s">
        <v>1155</v>
      </c>
      <c r="D163" s="250" t="s">
        <v>48</v>
      </c>
      <c r="E163" s="250">
        <v>1</v>
      </c>
      <c r="F163" s="250"/>
      <c r="G163" s="78"/>
      <c r="H163" s="78"/>
      <c r="I163" s="269"/>
      <c r="J163" s="86"/>
    </row>
    <row r="164" spans="1:10" ht="25.5">
      <c r="A164" s="316"/>
      <c r="B164" s="60" t="s">
        <v>180</v>
      </c>
      <c r="C164" s="55" t="s">
        <v>1153</v>
      </c>
      <c r="D164" s="250" t="s">
        <v>48</v>
      </c>
      <c r="E164" s="250">
        <v>1</v>
      </c>
      <c r="F164" s="250"/>
      <c r="G164" s="78"/>
      <c r="H164" s="78"/>
      <c r="I164" s="269"/>
      <c r="J164" s="86"/>
    </row>
    <row r="165" spans="1:10">
      <c r="A165" s="316" t="s">
        <v>154</v>
      </c>
      <c r="C165" s="55" t="s">
        <v>142</v>
      </c>
      <c r="D165" s="250"/>
      <c r="E165" s="250"/>
      <c r="F165" s="250"/>
      <c r="G165" s="78"/>
      <c r="H165" s="78"/>
      <c r="I165" s="269"/>
      <c r="J165" s="86"/>
    </row>
    <row r="166" spans="1:10">
      <c r="A166" s="316"/>
      <c r="B166" s="60" t="s">
        <v>127</v>
      </c>
      <c r="C166" s="55" t="s">
        <v>859</v>
      </c>
      <c r="D166" s="250" t="s">
        <v>62</v>
      </c>
      <c r="E166" s="250">
        <f>(E139+E145)*2</f>
        <v>20</v>
      </c>
      <c r="F166" s="250"/>
      <c r="G166" s="78"/>
      <c r="H166" s="78"/>
      <c r="I166" s="269"/>
      <c r="J166" s="86"/>
    </row>
    <row r="167" spans="1:10" ht="25.5">
      <c r="A167" s="316"/>
      <c r="B167" s="60" t="s">
        <v>130</v>
      </c>
      <c r="C167" s="55" t="s">
        <v>1157</v>
      </c>
      <c r="D167" s="250" t="s">
        <v>95</v>
      </c>
      <c r="E167" s="250">
        <v>1</v>
      </c>
      <c r="F167" s="250"/>
      <c r="G167" s="78"/>
      <c r="H167" s="78"/>
      <c r="I167" s="269"/>
      <c r="J167" s="86"/>
    </row>
    <row r="168" spans="1:10" ht="15.75" customHeight="1">
      <c r="A168" s="316"/>
      <c r="B168" s="428" t="s">
        <v>143</v>
      </c>
      <c r="C168" s="428"/>
      <c r="D168" s="428"/>
      <c r="E168" s="428"/>
      <c r="F168" s="262"/>
      <c r="G168" s="78"/>
      <c r="H168" s="78"/>
      <c r="I168" s="269"/>
      <c r="J168" s="86"/>
    </row>
    <row r="169" spans="1:10">
      <c r="A169" s="316" t="s">
        <v>155</v>
      </c>
      <c r="C169" s="55" t="s">
        <v>144</v>
      </c>
      <c r="D169" s="250" t="s">
        <v>48</v>
      </c>
      <c r="E169" s="250">
        <v>2</v>
      </c>
      <c r="F169" s="250"/>
      <c r="G169" s="78"/>
      <c r="H169" s="78"/>
      <c r="I169" s="269"/>
      <c r="J169" s="86"/>
    </row>
    <row r="170" spans="1:10">
      <c r="A170" s="316"/>
      <c r="C170" s="264" t="s">
        <v>1154</v>
      </c>
      <c r="D170" s="250"/>
      <c r="E170" s="250"/>
      <c r="F170" s="250"/>
      <c r="G170" s="78"/>
      <c r="H170" s="78"/>
      <c r="I170" s="269"/>
      <c r="J170" s="86"/>
    </row>
    <row r="171" spans="1:10">
      <c r="A171" s="316"/>
      <c r="B171" s="60" t="s">
        <v>127</v>
      </c>
      <c r="C171" s="55" t="s">
        <v>184</v>
      </c>
      <c r="D171" s="250" t="s">
        <v>48</v>
      </c>
      <c r="E171" s="250">
        <v>1</v>
      </c>
      <c r="F171" s="250"/>
      <c r="G171" s="78"/>
      <c r="H171" s="78"/>
      <c r="I171" s="269"/>
      <c r="J171" s="86"/>
    </row>
    <row r="172" spans="1:10">
      <c r="A172" s="316"/>
      <c r="B172" s="60" t="s">
        <v>130</v>
      </c>
      <c r="C172" s="55" t="s">
        <v>857</v>
      </c>
      <c r="D172" s="250" t="s">
        <v>48</v>
      </c>
      <c r="E172" s="250">
        <v>2</v>
      </c>
      <c r="F172" s="250"/>
      <c r="G172" s="78"/>
      <c r="H172" s="78"/>
      <c r="I172" s="269"/>
      <c r="J172" s="86"/>
    </row>
    <row r="173" spans="1:10">
      <c r="A173" s="316"/>
      <c r="B173" s="60" t="s">
        <v>177</v>
      </c>
      <c r="C173" s="55" t="s">
        <v>858</v>
      </c>
      <c r="D173" s="250" t="s">
        <v>48</v>
      </c>
      <c r="E173" s="250">
        <v>1</v>
      </c>
      <c r="F173" s="250"/>
      <c r="G173" s="78"/>
      <c r="H173" s="78"/>
      <c r="I173" s="269"/>
      <c r="J173" s="86"/>
    </row>
    <row r="174" spans="1:10" ht="25.5">
      <c r="A174" s="316"/>
      <c r="B174" s="60" t="s">
        <v>180</v>
      </c>
      <c r="C174" s="55" t="s">
        <v>1153</v>
      </c>
      <c r="D174" s="250" t="s">
        <v>48</v>
      </c>
      <c r="E174" s="250">
        <v>1</v>
      </c>
      <c r="F174" s="250"/>
      <c r="G174" s="78"/>
      <c r="H174" s="78"/>
      <c r="I174" s="269"/>
      <c r="J174" s="86"/>
    </row>
    <row r="175" spans="1:10" ht="25.5">
      <c r="A175" s="316" t="s">
        <v>156</v>
      </c>
      <c r="C175" s="55" t="s">
        <v>145</v>
      </c>
      <c r="D175" s="250" t="s">
        <v>48</v>
      </c>
      <c r="E175" s="250">
        <v>2</v>
      </c>
      <c r="F175" s="250"/>
      <c r="G175" s="78"/>
      <c r="H175" s="78"/>
      <c r="I175" s="269"/>
      <c r="J175" s="86"/>
    </row>
    <row r="176" spans="1:10">
      <c r="A176" s="316"/>
      <c r="C176" s="264" t="s">
        <v>1154</v>
      </c>
      <c r="D176" s="250"/>
      <c r="E176" s="250"/>
      <c r="F176" s="250"/>
      <c r="G176" s="78"/>
      <c r="H176" s="78"/>
      <c r="I176" s="269"/>
      <c r="J176" s="86"/>
    </row>
    <row r="177" spans="1:10">
      <c r="A177" s="316"/>
      <c r="B177" s="60" t="s">
        <v>127</v>
      </c>
      <c r="C177" s="55" t="s">
        <v>184</v>
      </c>
      <c r="D177" s="250" t="s">
        <v>48</v>
      </c>
      <c r="E177" s="250">
        <v>1</v>
      </c>
      <c r="F177" s="250"/>
      <c r="G177" s="78"/>
      <c r="H177" s="78"/>
      <c r="I177" s="269"/>
      <c r="J177" s="86"/>
    </row>
    <row r="178" spans="1:10">
      <c r="A178" s="316"/>
      <c r="B178" s="60" t="s">
        <v>130</v>
      </c>
      <c r="C178" s="55" t="s">
        <v>860</v>
      </c>
      <c r="D178" s="250" t="s">
        <v>48</v>
      </c>
      <c r="E178" s="250">
        <v>1</v>
      </c>
      <c r="F178" s="250"/>
      <c r="G178" s="78"/>
      <c r="H178" s="78"/>
      <c r="I178" s="269"/>
      <c r="J178" s="86"/>
    </row>
    <row r="179" spans="1:10">
      <c r="A179" s="316"/>
      <c r="B179" s="60" t="s">
        <v>177</v>
      </c>
      <c r="C179" s="55" t="s">
        <v>858</v>
      </c>
      <c r="D179" s="250" t="s">
        <v>48</v>
      </c>
      <c r="E179" s="250">
        <v>1</v>
      </c>
      <c r="F179" s="250"/>
      <c r="G179" s="78"/>
      <c r="H179" s="78"/>
      <c r="I179" s="269"/>
      <c r="J179" s="86"/>
    </row>
    <row r="180" spans="1:10" ht="25.5">
      <c r="A180" s="316"/>
      <c r="B180" s="60" t="s">
        <v>180</v>
      </c>
      <c r="C180" s="55" t="s">
        <v>1153</v>
      </c>
      <c r="D180" s="250" t="s">
        <v>48</v>
      </c>
      <c r="E180" s="250">
        <v>1</v>
      </c>
      <c r="F180" s="250"/>
      <c r="G180" s="78"/>
      <c r="H180" s="78"/>
      <c r="I180" s="269"/>
      <c r="J180" s="86"/>
    </row>
    <row r="181" spans="1:10">
      <c r="A181" s="316" t="s">
        <v>157</v>
      </c>
      <c r="C181" s="264" t="s">
        <v>114</v>
      </c>
      <c r="D181" s="250"/>
      <c r="E181" s="250"/>
      <c r="F181" s="250"/>
      <c r="G181" s="78"/>
      <c r="H181" s="78"/>
      <c r="I181" s="269"/>
      <c r="J181" s="86"/>
    </row>
    <row r="182" spans="1:10" hidden="1">
      <c r="A182" s="316"/>
      <c r="C182" s="264" t="s">
        <v>1154</v>
      </c>
      <c r="D182" s="250"/>
      <c r="E182" s="250"/>
      <c r="F182" s="250"/>
      <c r="G182" s="78"/>
      <c r="H182" s="78"/>
      <c r="I182" s="269"/>
      <c r="J182" s="86"/>
    </row>
    <row r="183" spans="1:10" hidden="1">
      <c r="A183" s="316"/>
      <c r="B183" s="60" t="s">
        <v>127</v>
      </c>
      <c r="C183" s="55" t="s">
        <v>184</v>
      </c>
      <c r="D183" s="250" t="s">
        <v>48</v>
      </c>
      <c r="E183" s="250">
        <v>1</v>
      </c>
      <c r="F183" s="250"/>
      <c r="G183" s="78"/>
      <c r="H183" s="78"/>
      <c r="I183" s="269"/>
      <c r="J183" s="86"/>
    </row>
    <row r="184" spans="1:10" hidden="1">
      <c r="A184" s="316"/>
      <c r="B184" s="60" t="s">
        <v>130</v>
      </c>
      <c r="C184" s="55" t="s">
        <v>181</v>
      </c>
      <c r="D184" s="250" t="s">
        <v>48</v>
      </c>
      <c r="E184" s="250">
        <v>1</v>
      </c>
      <c r="F184" s="250"/>
      <c r="G184" s="78"/>
      <c r="H184" s="78"/>
      <c r="I184" s="269"/>
      <c r="J184" s="86"/>
    </row>
    <row r="185" spans="1:10" hidden="1">
      <c r="A185" s="316"/>
      <c r="B185" s="60" t="s">
        <v>177</v>
      </c>
      <c r="C185" s="55" t="s">
        <v>858</v>
      </c>
      <c r="D185" s="250" t="s">
        <v>48</v>
      </c>
      <c r="E185" s="250">
        <v>1</v>
      </c>
      <c r="F185" s="250"/>
      <c r="G185" s="78"/>
      <c r="H185" s="78"/>
      <c r="I185" s="269"/>
      <c r="J185" s="86"/>
    </row>
    <row r="186" spans="1:10" ht="25.5" hidden="1">
      <c r="A186" s="316"/>
      <c r="B186" s="60" t="s">
        <v>180</v>
      </c>
      <c r="C186" s="55" t="s">
        <v>1153</v>
      </c>
      <c r="D186" s="250" t="s">
        <v>48</v>
      </c>
      <c r="E186" s="250">
        <v>1</v>
      </c>
      <c r="F186" s="250"/>
      <c r="G186" s="78"/>
      <c r="H186" s="78"/>
      <c r="I186" s="269"/>
      <c r="J186" s="86"/>
    </row>
    <row r="187" spans="1:10" ht="20.25" customHeight="1">
      <c r="A187" s="316" t="s">
        <v>161</v>
      </c>
      <c r="C187" s="55" t="s">
        <v>140</v>
      </c>
      <c r="D187" s="250" t="s">
        <v>48</v>
      </c>
      <c r="E187" s="250">
        <v>1</v>
      </c>
      <c r="F187" s="250"/>
      <c r="G187" s="78"/>
      <c r="H187" s="78"/>
      <c r="I187" s="269"/>
      <c r="J187" s="86"/>
    </row>
    <row r="188" spans="1:10" ht="13.5" customHeight="1">
      <c r="A188" s="316"/>
      <c r="C188" s="264" t="s">
        <v>1154</v>
      </c>
      <c r="D188" s="250"/>
      <c r="E188" s="250"/>
      <c r="F188" s="250"/>
      <c r="G188" s="78"/>
      <c r="H188" s="78"/>
      <c r="I188" s="269"/>
      <c r="J188" s="86"/>
    </row>
    <row r="189" spans="1:10">
      <c r="A189" s="316"/>
      <c r="B189" s="60" t="s">
        <v>127</v>
      </c>
      <c r="C189" s="55" t="s">
        <v>674</v>
      </c>
      <c r="D189" s="250" t="s">
        <v>44</v>
      </c>
      <c r="E189" s="250"/>
      <c r="F189" s="250"/>
      <c r="G189" s="78"/>
      <c r="H189" s="78"/>
      <c r="I189" s="269"/>
      <c r="J189" s="86"/>
    </row>
    <row r="190" spans="1:10">
      <c r="A190" s="316"/>
      <c r="B190" s="60" t="s">
        <v>130</v>
      </c>
      <c r="C190" s="55" t="s">
        <v>181</v>
      </c>
      <c r="G190" s="78"/>
      <c r="H190" s="78"/>
      <c r="I190" s="269"/>
      <c r="J190" s="86"/>
    </row>
    <row r="191" spans="1:10">
      <c r="A191" s="316"/>
      <c r="B191" s="114" t="s">
        <v>63</v>
      </c>
      <c r="C191" s="55" t="s">
        <v>949</v>
      </c>
      <c r="D191" s="250" t="s">
        <v>48</v>
      </c>
      <c r="E191" s="250">
        <f>E169+E175+E181</f>
        <v>4</v>
      </c>
      <c r="F191" s="250"/>
      <c r="G191" s="78"/>
      <c r="H191" s="78"/>
      <c r="I191" s="269"/>
      <c r="J191" s="86"/>
    </row>
    <row r="192" spans="1:10">
      <c r="A192" s="316"/>
      <c r="B192" s="114" t="s">
        <v>64</v>
      </c>
      <c r="C192" s="55" t="s">
        <v>969</v>
      </c>
      <c r="D192" s="250" t="s">
        <v>48</v>
      </c>
      <c r="E192" s="250">
        <v>1</v>
      </c>
      <c r="F192" s="250"/>
      <c r="G192" s="78"/>
      <c r="H192" s="78"/>
      <c r="I192" s="269"/>
      <c r="J192" s="86"/>
    </row>
    <row r="193" spans="1:10">
      <c r="A193" s="316"/>
      <c r="B193" s="60" t="s">
        <v>177</v>
      </c>
      <c r="C193" s="55" t="s">
        <v>1155</v>
      </c>
      <c r="D193" s="250" t="s">
        <v>48</v>
      </c>
      <c r="E193" s="250">
        <v>1</v>
      </c>
      <c r="F193" s="250"/>
      <c r="G193" s="78"/>
      <c r="H193" s="78"/>
      <c r="I193" s="269"/>
      <c r="J193" s="86"/>
    </row>
    <row r="194" spans="1:10" ht="25.5">
      <c r="A194" s="316"/>
      <c r="B194" s="60" t="s">
        <v>180</v>
      </c>
      <c r="C194" s="55" t="s">
        <v>1153</v>
      </c>
      <c r="D194" s="250" t="s">
        <v>48</v>
      </c>
      <c r="E194" s="250">
        <v>1</v>
      </c>
      <c r="F194" s="250"/>
      <c r="G194" s="78"/>
      <c r="H194" s="78"/>
      <c r="I194" s="269"/>
      <c r="J194" s="86"/>
    </row>
    <row r="195" spans="1:10">
      <c r="A195" s="316" t="s">
        <v>162</v>
      </c>
      <c r="C195" s="55" t="s">
        <v>146</v>
      </c>
      <c r="D195" s="250"/>
      <c r="E195" s="250"/>
      <c r="F195" s="250"/>
      <c r="G195" s="78"/>
      <c r="H195" s="78"/>
      <c r="I195" s="269"/>
      <c r="J195" s="86"/>
    </row>
    <row r="196" spans="1:10">
      <c r="A196" s="316"/>
      <c r="B196" s="60" t="s">
        <v>127</v>
      </c>
      <c r="C196" s="55" t="s">
        <v>188</v>
      </c>
      <c r="D196" s="250" t="s">
        <v>62</v>
      </c>
      <c r="E196" s="250">
        <f>(E169+E175)*2</f>
        <v>8</v>
      </c>
      <c r="F196" s="250"/>
      <c r="G196" s="78"/>
      <c r="H196" s="78"/>
      <c r="I196" s="269"/>
      <c r="J196" s="86"/>
    </row>
    <row r="197" spans="1:10" ht="25.5">
      <c r="A197" s="316"/>
      <c r="B197" s="60" t="s">
        <v>130</v>
      </c>
      <c r="C197" s="55" t="s">
        <v>1157</v>
      </c>
      <c r="D197" s="250" t="s">
        <v>95</v>
      </c>
      <c r="E197" s="250">
        <v>1</v>
      </c>
      <c r="F197" s="250"/>
      <c r="G197" s="78"/>
      <c r="H197" s="78"/>
      <c r="I197" s="269"/>
      <c r="J197" s="86"/>
    </row>
    <row r="198" spans="1:10" ht="21" customHeight="1">
      <c r="A198" s="250"/>
      <c r="C198" s="264" t="s">
        <v>147</v>
      </c>
      <c r="D198" s="250"/>
      <c r="E198" s="250"/>
      <c r="F198" s="250"/>
      <c r="G198" s="78"/>
      <c r="H198" s="78"/>
      <c r="I198" s="269"/>
      <c r="J198" s="86"/>
    </row>
    <row r="199" spans="1:10" ht="25.5">
      <c r="A199" s="316" t="s">
        <v>190</v>
      </c>
      <c r="C199" s="55" t="s">
        <v>861</v>
      </c>
      <c r="D199" s="250" t="s">
        <v>141</v>
      </c>
      <c r="E199" s="250">
        <v>2</v>
      </c>
      <c r="F199" s="250"/>
      <c r="G199" s="78"/>
      <c r="H199" s="78"/>
      <c r="I199" s="269"/>
      <c r="J199" s="86"/>
    </row>
    <row r="200" spans="1:10">
      <c r="A200" s="316"/>
      <c r="C200" s="264" t="s">
        <v>1154</v>
      </c>
      <c r="D200" s="250"/>
      <c r="E200" s="250"/>
      <c r="F200" s="250"/>
      <c r="G200" s="78"/>
      <c r="H200" s="78"/>
      <c r="I200" s="269"/>
      <c r="J200" s="86"/>
    </row>
    <row r="201" spans="1:10">
      <c r="A201" s="316"/>
      <c r="B201" s="60" t="s">
        <v>127</v>
      </c>
      <c r="C201" s="55" t="s">
        <v>184</v>
      </c>
      <c r="D201" s="250" t="s">
        <v>141</v>
      </c>
      <c r="E201" s="250">
        <v>2</v>
      </c>
      <c r="F201" s="250"/>
      <c r="G201" s="78"/>
      <c r="H201" s="78"/>
      <c r="I201" s="269"/>
      <c r="J201" s="86"/>
    </row>
    <row r="202" spans="1:10">
      <c r="A202" s="316"/>
      <c r="B202" s="60" t="s">
        <v>130</v>
      </c>
      <c r="C202" s="55" t="s">
        <v>862</v>
      </c>
      <c r="D202" s="250" t="s">
        <v>141</v>
      </c>
      <c r="E202" s="250">
        <v>2</v>
      </c>
      <c r="F202" s="250"/>
      <c r="G202" s="78"/>
      <c r="H202" s="78"/>
      <c r="I202" s="269"/>
      <c r="J202" s="86"/>
    </row>
    <row r="203" spans="1:10">
      <c r="A203" s="316"/>
      <c r="B203" s="60" t="s">
        <v>177</v>
      </c>
      <c r="C203" s="55" t="s">
        <v>858</v>
      </c>
      <c r="D203" s="250" t="s">
        <v>141</v>
      </c>
      <c r="E203" s="250">
        <v>2</v>
      </c>
      <c r="F203" s="250"/>
      <c r="G203" s="78"/>
      <c r="H203" s="78"/>
      <c r="I203" s="269"/>
      <c r="J203" s="86"/>
    </row>
    <row r="204" spans="1:10" ht="25.5">
      <c r="A204" s="316"/>
      <c r="B204" s="60" t="s">
        <v>180</v>
      </c>
      <c r="C204" s="55" t="s">
        <v>1153</v>
      </c>
      <c r="D204" s="250" t="s">
        <v>141</v>
      </c>
      <c r="E204" s="250">
        <v>2</v>
      </c>
      <c r="F204" s="250"/>
      <c r="G204" s="78"/>
      <c r="H204" s="78"/>
      <c r="I204" s="269"/>
      <c r="J204" s="86"/>
    </row>
    <row r="205" spans="1:10">
      <c r="A205" s="316" t="s">
        <v>191</v>
      </c>
      <c r="C205" s="55" t="s">
        <v>146</v>
      </c>
      <c r="D205" s="250"/>
      <c r="E205" s="250"/>
      <c r="F205" s="250"/>
      <c r="G205" s="78"/>
      <c r="H205" s="78"/>
      <c r="I205" s="269"/>
      <c r="J205" s="86"/>
    </row>
    <row r="206" spans="1:10">
      <c r="A206" s="316"/>
      <c r="B206" s="60" t="s">
        <v>127</v>
      </c>
      <c r="C206" s="55" t="s">
        <v>859</v>
      </c>
      <c r="D206" s="250" t="s">
        <v>62</v>
      </c>
      <c r="E206" s="250">
        <f>E199*2</f>
        <v>4</v>
      </c>
      <c r="F206" s="250"/>
      <c r="G206" s="78"/>
      <c r="H206" s="78"/>
      <c r="I206" s="269"/>
      <c r="J206" s="86"/>
    </row>
    <row r="207" spans="1:10" ht="25.5">
      <c r="A207" s="316"/>
      <c r="B207" s="60" t="s">
        <v>130</v>
      </c>
      <c r="C207" s="55" t="s">
        <v>1157</v>
      </c>
      <c r="D207" s="250" t="s">
        <v>95</v>
      </c>
      <c r="E207" s="250">
        <v>1</v>
      </c>
      <c r="F207" s="250"/>
      <c r="G207" s="78"/>
      <c r="H207" s="78"/>
      <c r="I207" s="269"/>
      <c r="J207" s="86"/>
    </row>
    <row r="208" spans="1:10" ht="14.65" customHeight="1">
      <c r="A208" s="316" t="s">
        <v>672</v>
      </c>
      <c r="B208" s="428" t="s">
        <v>714</v>
      </c>
      <c r="C208" s="428"/>
      <c r="D208" s="428"/>
      <c r="E208" s="250"/>
      <c r="F208" s="250"/>
      <c r="G208" s="78"/>
      <c r="H208" s="78"/>
      <c r="I208" s="269"/>
      <c r="J208" s="86"/>
    </row>
    <row r="209" spans="1:10">
      <c r="A209" s="250"/>
      <c r="B209" s="60" t="s">
        <v>63</v>
      </c>
      <c r="C209" s="55" t="s">
        <v>164</v>
      </c>
      <c r="E209" s="250"/>
      <c r="F209" s="250"/>
      <c r="G209" s="78"/>
      <c r="H209" s="78"/>
      <c r="I209" s="269"/>
      <c r="J209" s="86"/>
    </row>
    <row r="210" spans="1:10">
      <c r="A210" s="250"/>
      <c r="B210" s="114" t="s">
        <v>127</v>
      </c>
      <c r="C210" s="55" t="s">
        <v>192</v>
      </c>
      <c r="D210" s="250" t="s">
        <v>62</v>
      </c>
      <c r="E210" s="250">
        <f>E139+E145+E151</f>
        <v>11</v>
      </c>
      <c r="F210" s="250"/>
      <c r="G210" s="78"/>
      <c r="H210" s="78"/>
      <c r="I210" s="269"/>
      <c r="J210" s="86"/>
    </row>
    <row r="211" spans="1:10">
      <c r="A211" s="250"/>
      <c r="B211" s="114" t="s">
        <v>130</v>
      </c>
      <c r="C211" s="55" t="s">
        <v>174</v>
      </c>
      <c r="D211" s="250" t="s">
        <v>62</v>
      </c>
      <c r="E211" s="250">
        <f>E169+E175+E181</f>
        <v>4</v>
      </c>
      <c r="F211" s="250"/>
      <c r="G211" s="78"/>
      <c r="H211" s="78"/>
      <c r="I211" s="269"/>
      <c r="J211" s="86"/>
    </row>
    <row r="212" spans="1:10">
      <c r="A212" s="250"/>
      <c r="B212" s="114" t="s">
        <v>177</v>
      </c>
      <c r="C212" s="55" t="s">
        <v>695</v>
      </c>
      <c r="D212" s="250" t="s">
        <v>62</v>
      </c>
      <c r="E212" s="250">
        <f>E199</f>
        <v>2</v>
      </c>
      <c r="F212" s="250"/>
      <c r="G212" s="78"/>
      <c r="H212" s="78"/>
      <c r="I212" s="269"/>
      <c r="J212" s="86"/>
    </row>
    <row r="213" spans="1:10" ht="38.25">
      <c r="A213" s="250"/>
      <c r="B213" s="60" t="s">
        <v>64</v>
      </c>
      <c r="C213" s="55" t="s">
        <v>956</v>
      </c>
      <c r="D213" s="250" t="s">
        <v>4</v>
      </c>
      <c r="E213" s="250">
        <v>2</v>
      </c>
      <c r="F213" s="250"/>
      <c r="G213" s="78"/>
      <c r="H213" s="78"/>
      <c r="I213" s="269"/>
      <c r="J213" s="86"/>
    </row>
    <row r="214" spans="1:10">
      <c r="A214" s="250"/>
      <c r="B214" s="60" t="s">
        <v>65</v>
      </c>
      <c r="C214" s="55" t="s">
        <v>696</v>
      </c>
      <c r="D214" s="250" t="s">
        <v>5</v>
      </c>
      <c r="E214" s="250">
        <v>1</v>
      </c>
      <c r="F214" s="250"/>
      <c r="G214" s="78"/>
      <c r="H214" s="78"/>
      <c r="I214" s="269"/>
      <c r="J214" s="86"/>
    </row>
    <row r="215" spans="1:10">
      <c r="A215" s="250"/>
      <c r="B215" s="60" t="s">
        <v>66</v>
      </c>
      <c r="C215" s="55" t="s">
        <v>167</v>
      </c>
      <c r="D215" s="250" t="s">
        <v>4</v>
      </c>
      <c r="E215" s="250">
        <v>1</v>
      </c>
      <c r="F215" s="250"/>
      <c r="G215" s="78"/>
      <c r="H215" s="78"/>
      <c r="I215" s="269"/>
      <c r="J215" s="86"/>
    </row>
    <row r="216" spans="1:10">
      <c r="A216" s="250"/>
      <c r="B216" s="60" t="s">
        <v>67</v>
      </c>
      <c r="C216" s="60" t="s">
        <v>864</v>
      </c>
      <c r="D216" s="250" t="s">
        <v>4</v>
      </c>
      <c r="E216" s="250">
        <v>1</v>
      </c>
      <c r="F216" s="250"/>
      <c r="G216" s="78"/>
      <c r="H216" s="78"/>
      <c r="I216" s="269"/>
      <c r="J216" s="86"/>
    </row>
    <row r="217" spans="1:10">
      <c r="A217" s="250"/>
      <c r="B217" s="60" t="s">
        <v>74</v>
      </c>
      <c r="C217" s="55" t="s">
        <v>662</v>
      </c>
      <c r="D217" s="250" t="s">
        <v>4</v>
      </c>
      <c r="E217" s="250">
        <v>1</v>
      </c>
      <c r="F217" s="250"/>
      <c r="G217" s="78"/>
      <c r="H217" s="78"/>
      <c r="I217" s="269"/>
      <c r="J217" s="86"/>
    </row>
    <row r="218" spans="1:10">
      <c r="A218" s="250"/>
      <c r="B218" s="60" t="s">
        <v>69</v>
      </c>
      <c r="C218" s="55" t="s">
        <v>663</v>
      </c>
      <c r="D218" s="250" t="s">
        <v>4</v>
      </c>
      <c r="E218" s="250">
        <v>2</v>
      </c>
      <c r="F218" s="250"/>
      <c r="G218" s="78"/>
      <c r="H218" s="78"/>
      <c r="I218" s="269"/>
      <c r="J218" s="86"/>
    </row>
    <row r="219" spans="1:10" ht="32.25" customHeight="1">
      <c r="A219" s="250"/>
      <c r="B219" s="60" t="s">
        <v>70</v>
      </c>
      <c r="C219" s="55" t="s">
        <v>954</v>
      </c>
      <c r="D219" s="250" t="s">
        <v>62</v>
      </c>
      <c r="E219" s="250">
        <v>1</v>
      </c>
      <c r="F219" s="250"/>
      <c r="G219" s="78"/>
      <c r="H219" s="78"/>
      <c r="I219" s="269"/>
      <c r="J219" s="86"/>
    </row>
    <row r="220" spans="1:10">
      <c r="A220" s="250"/>
      <c r="B220" s="60" t="s">
        <v>175</v>
      </c>
      <c r="C220" s="55" t="s">
        <v>768</v>
      </c>
      <c r="D220" s="250" t="s">
        <v>5</v>
      </c>
      <c r="E220" s="65">
        <v>1</v>
      </c>
      <c r="G220" s="78"/>
      <c r="H220" s="78"/>
      <c r="I220" s="269"/>
      <c r="J220" s="86"/>
    </row>
    <row r="221" spans="1:10">
      <c r="A221" s="250"/>
      <c r="B221" s="253" t="s">
        <v>72</v>
      </c>
      <c r="C221" s="55" t="s">
        <v>189</v>
      </c>
      <c r="D221" s="250" t="s">
        <v>5</v>
      </c>
      <c r="E221" s="65">
        <v>1</v>
      </c>
      <c r="G221" s="78"/>
      <c r="H221" s="78"/>
      <c r="I221" s="269"/>
      <c r="J221" s="86"/>
    </row>
    <row r="222" spans="1:10">
      <c r="A222" s="250"/>
      <c r="B222" s="60" t="s">
        <v>176</v>
      </c>
      <c r="C222" s="55" t="s">
        <v>710</v>
      </c>
      <c r="D222" s="250" t="s">
        <v>5</v>
      </c>
      <c r="E222" s="250">
        <v>1</v>
      </c>
      <c r="F222" s="250"/>
      <c r="G222" s="78"/>
      <c r="H222" s="78"/>
      <c r="I222" s="269"/>
      <c r="J222" s="86"/>
    </row>
    <row r="223" spans="1:10" ht="17.25" customHeight="1">
      <c r="A223" s="250" t="s">
        <v>159</v>
      </c>
      <c r="B223" s="422" t="s">
        <v>231</v>
      </c>
      <c r="C223" s="422"/>
      <c r="D223" s="422"/>
      <c r="E223" s="250"/>
      <c r="F223" s="250"/>
      <c r="G223" s="78"/>
      <c r="H223" s="78"/>
      <c r="I223" s="269"/>
      <c r="J223" s="86"/>
    </row>
    <row r="224" spans="1:10">
      <c r="A224" s="250"/>
      <c r="B224" s="60" t="s">
        <v>127</v>
      </c>
      <c r="C224" s="248" t="s">
        <v>817</v>
      </c>
      <c r="D224" s="247"/>
      <c r="E224" s="250"/>
      <c r="F224" s="250"/>
      <c r="G224" s="78"/>
      <c r="H224" s="78"/>
      <c r="I224" s="269"/>
      <c r="J224" s="86"/>
    </row>
    <row r="225" spans="1:10">
      <c r="A225" s="250"/>
      <c r="B225" s="60" t="s">
        <v>63</v>
      </c>
      <c r="C225" s="55" t="s">
        <v>707</v>
      </c>
      <c r="D225" s="250" t="s">
        <v>4</v>
      </c>
      <c r="E225" s="250">
        <v>2</v>
      </c>
      <c r="F225" s="250"/>
      <c r="G225" s="78"/>
      <c r="H225" s="78"/>
      <c r="I225" s="269"/>
      <c r="J225" s="86"/>
    </row>
    <row r="226" spans="1:10">
      <c r="A226" s="250"/>
      <c r="B226" s="60" t="s">
        <v>64</v>
      </c>
      <c r="C226" s="55" t="s">
        <v>703</v>
      </c>
      <c r="D226" s="250" t="s">
        <v>4</v>
      </c>
      <c r="E226" s="250">
        <v>2</v>
      </c>
      <c r="F226" s="250"/>
      <c r="G226" s="78"/>
      <c r="H226" s="78"/>
      <c r="I226" s="269"/>
      <c r="J226" s="86"/>
    </row>
    <row r="227" spans="1:10">
      <c r="A227" s="250"/>
      <c r="B227" s="60" t="s">
        <v>65</v>
      </c>
      <c r="C227" s="55" t="s">
        <v>704</v>
      </c>
      <c r="D227" s="250" t="s">
        <v>4</v>
      </c>
      <c r="E227" s="250">
        <v>1</v>
      </c>
      <c r="F227" s="250"/>
      <c r="G227" s="78"/>
      <c r="H227" s="78"/>
      <c r="I227" s="269"/>
      <c r="J227" s="86"/>
    </row>
    <row r="228" spans="1:10">
      <c r="A228" s="250"/>
      <c r="B228" s="60" t="s">
        <v>66</v>
      </c>
      <c r="C228" s="55" t="s">
        <v>706</v>
      </c>
      <c r="D228" s="250" t="s">
        <v>48</v>
      </c>
      <c r="E228" s="250">
        <v>5</v>
      </c>
      <c r="F228" s="250"/>
      <c r="G228" s="78"/>
      <c r="H228" s="78"/>
      <c r="I228" s="269"/>
      <c r="J228" s="86"/>
    </row>
    <row r="229" spans="1:10" ht="25.5">
      <c r="A229" s="250"/>
      <c r="B229" s="60" t="s">
        <v>67</v>
      </c>
      <c r="C229" s="55" t="s">
        <v>1157</v>
      </c>
      <c r="D229" s="250" t="s">
        <v>95</v>
      </c>
      <c r="E229" s="250">
        <v>1</v>
      </c>
      <c r="F229" s="250"/>
      <c r="G229" s="78"/>
      <c r="H229" s="78"/>
      <c r="I229" s="269"/>
      <c r="J229" s="86"/>
    </row>
    <row r="230" spans="1:10">
      <c r="A230" s="250"/>
      <c r="B230" s="60" t="s">
        <v>74</v>
      </c>
      <c r="C230" s="55" t="s">
        <v>705</v>
      </c>
      <c r="D230" s="250" t="s">
        <v>95</v>
      </c>
      <c r="E230" s="250">
        <v>1</v>
      </c>
      <c r="F230" s="250"/>
      <c r="G230" s="78"/>
      <c r="H230" s="78"/>
      <c r="I230" s="269"/>
      <c r="J230" s="86"/>
    </row>
    <row r="231" spans="1:10">
      <c r="A231" s="250"/>
      <c r="B231" s="60" t="s">
        <v>69</v>
      </c>
      <c r="C231" s="55" t="s">
        <v>710</v>
      </c>
      <c r="D231" s="250" t="s">
        <v>95</v>
      </c>
      <c r="E231" s="250">
        <v>1</v>
      </c>
      <c r="F231" s="250"/>
      <c r="G231" s="78"/>
      <c r="H231" s="78"/>
      <c r="I231" s="269"/>
      <c r="J231" s="86"/>
    </row>
    <row r="232" spans="1:10" hidden="1">
      <c r="A232" s="316" t="s">
        <v>672</v>
      </c>
      <c r="C232" s="264" t="s">
        <v>163</v>
      </c>
      <c r="D232" s="250"/>
      <c r="E232" s="250"/>
      <c r="F232" s="250"/>
      <c r="G232" s="78"/>
      <c r="H232" s="78"/>
      <c r="I232" s="269"/>
      <c r="J232" s="86"/>
    </row>
    <row r="233" spans="1:10" hidden="1">
      <c r="A233" s="250"/>
      <c r="B233" s="60" t="s">
        <v>63</v>
      </c>
      <c r="C233" s="55" t="s">
        <v>164</v>
      </c>
      <c r="E233" s="250"/>
      <c r="F233" s="250"/>
      <c r="G233" s="78"/>
      <c r="H233" s="78"/>
      <c r="I233" s="269"/>
      <c r="J233" s="86"/>
    </row>
    <row r="234" spans="1:10" hidden="1">
      <c r="A234" s="250"/>
      <c r="B234" s="114" t="s">
        <v>127</v>
      </c>
      <c r="C234" s="55" t="s">
        <v>192</v>
      </c>
      <c r="D234" s="250" t="s">
        <v>62</v>
      </c>
      <c r="E234" s="250">
        <f>E139+E145+E151</f>
        <v>11</v>
      </c>
      <c r="F234" s="250"/>
      <c r="G234" s="78"/>
      <c r="H234" s="78"/>
      <c r="I234" s="269"/>
      <c r="J234" s="86"/>
    </row>
    <row r="235" spans="1:10" hidden="1">
      <c r="A235" s="250"/>
      <c r="B235" s="114" t="s">
        <v>130</v>
      </c>
      <c r="C235" s="55" t="s">
        <v>174</v>
      </c>
      <c r="D235" s="250" t="s">
        <v>62</v>
      </c>
      <c r="E235" s="250">
        <f>E169+E175+E181</f>
        <v>4</v>
      </c>
      <c r="F235" s="250"/>
      <c r="G235" s="78"/>
      <c r="H235" s="78"/>
      <c r="I235" s="269"/>
      <c r="J235" s="86"/>
    </row>
    <row r="236" spans="1:10" hidden="1">
      <c r="A236" s="250"/>
      <c r="B236" s="60" t="s">
        <v>64</v>
      </c>
      <c r="C236" s="55" t="s">
        <v>667</v>
      </c>
      <c r="D236" s="250"/>
      <c r="E236" s="250"/>
      <c r="F236" s="250"/>
      <c r="G236" s="78"/>
      <c r="H236" s="78"/>
      <c r="I236" s="269"/>
      <c r="J236" s="86"/>
    </row>
    <row r="237" spans="1:10" hidden="1">
      <c r="A237" s="250"/>
      <c r="B237" s="114" t="s">
        <v>127</v>
      </c>
      <c r="C237" s="55" t="s">
        <v>666</v>
      </c>
      <c r="D237" s="250" t="s">
        <v>4</v>
      </c>
      <c r="E237" s="250">
        <v>2</v>
      </c>
      <c r="F237" s="250"/>
      <c r="G237" s="78"/>
      <c r="H237" s="78"/>
      <c r="I237" s="269"/>
      <c r="J237" s="86"/>
    </row>
    <row r="238" spans="1:10" hidden="1">
      <c r="A238" s="250"/>
      <c r="B238" s="114" t="s">
        <v>130</v>
      </c>
      <c r="C238" s="55" t="s">
        <v>661</v>
      </c>
      <c r="D238" s="250" t="s">
        <v>4</v>
      </c>
      <c r="E238" s="250">
        <v>2</v>
      </c>
      <c r="F238" s="250"/>
      <c r="G238" s="78"/>
      <c r="H238" s="78"/>
      <c r="I238" s="269"/>
      <c r="J238" s="86"/>
    </row>
    <row r="239" spans="1:10" hidden="1">
      <c r="A239" s="250"/>
      <c r="B239" s="60" t="s">
        <v>65</v>
      </c>
      <c r="C239" s="55" t="s">
        <v>660</v>
      </c>
      <c r="D239" s="250"/>
      <c r="E239" s="250"/>
      <c r="F239" s="250"/>
      <c r="G239" s="78"/>
      <c r="H239" s="78"/>
      <c r="I239" s="269"/>
      <c r="J239" s="86"/>
    </row>
    <row r="240" spans="1:10" hidden="1">
      <c r="A240" s="250"/>
      <c r="B240" s="114" t="s">
        <v>127</v>
      </c>
      <c r="C240" s="55" t="s">
        <v>673</v>
      </c>
      <c r="D240" s="250" t="s">
        <v>48</v>
      </c>
      <c r="E240" s="250">
        <v>1</v>
      </c>
      <c r="F240" s="250"/>
      <c r="G240" s="78"/>
      <c r="H240" s="78"/>
      <c r="I240" s="269"/>
      <c r="J240" s="86"/>
    </row>
    <row r="241" spans="1:10" hidden="1">
      <c r="A241" s="250"/>
      <c r="B241" s="114" t="s">
        <v>130</v>
      </c>
      <c r="C241" s="55" t="s">
        <v>664</v>
      </c>
      <c r="D241" s="250" t="s">
        <v>48</v>
      </c>
      <c r="E241" s="250">
        <v>1</v>
      </c>
      <c r="F241" s="250"/>
      <c r="G241" s="78"/>
      <c r="H241" s="78"/>
      <c r="I241" s="269"/>
      <c r="J241" s="86"/>
    </row>
    <row r="242" spans="1:10" hidden="1">
      <c r="A242" s="250"/>
      <c r="B242" s="114" t="s">
        <v>177</v>
      </c>
      <c r="C242" s="55" t="s">
        <v>195</v>
      </c>
      <c r="D242" s="250" t="s">
        <v>48</v>
      </c>
      <c r="E242" s="250">
        <v>1</v>
      </c>
      <c r="F242" s="250"/>
      <c r="G242" s="78"/>
      <c r="H242" s="78"/>
      <c r="I242" s="269"/>
      <c r="J242" s="86"/>
    </row>
    <row r="243" spans="1:10" hidden="1">
      <c r="A243" s="250"/>
      <c r="B243" s="60" t="s">
        <v>66</v>
      </c>
      <c r="C243" s="55" t="s">
        <v>166</v>
      </c>
      <c r="D243" s="250" t="s">
        <v>5</v>
      </c>
      <c r="E243" s="250">
        <v>1</v>
      </c>
      <c r="F243" s="250"/>
      <c r="G243" s="78"/>
      <c r="H243" s="78"/>
      <c r="I243" s="269"/>
      <c r="J243" s="86"/>
    </row>
    <row r="244" spans="1:10" hidden="1">
      <c r="A244" s="250"/>
      <c r="B244" s="60" t="s">
        <v>67</v>
      </c>
      <c r="C244" s="55" t="s">
        <v>167</v>
      </c>
      <c r="D244" s="250" t="s">
        <v>4</v>
      </c>
      <c r="E244" s="250">
        <v>1</v>
      </c>
      <c r="F244" s="250"/>
      <c r="G244" s="78"/>
      <c r="H244" s="78"/>
      <c r="I244" s="269"/>
      <c r="J244" s="86"/>
    </row>
    <row r="245" spans="1:10" hidden="1">
      <c r="A245" s="250"/>
      <c r="B245" s="60" t="s">
        <v>74</v>
      </c>
      <c r="C245" s="55" t="s">
        <v>168</v>
      </c>
      <c r="D245" s="250" t="s">
        <v>4</v>
      </c>
      <c r="E245" s="250">
        <v>1</v>
      </c>
      <c r="F245" s="250"/>
      <c r="G245" s="78"/>
      <c r="H245" s="78"/>
      <c r="I245" s="269"/>
      <c r="J245" s="86"/>
    </row>
    <row r="246" spans="1:10" hidden="1">
      <c r="A246" s="250"/>
      <c r="B246" s="60" t="s">
        <v>69</v>
      </c>
      <c r="C246" s="60" t="s">
        <v>171</v>
      </c>
      <c r="D246" s="250" t="s">
        <v>4</v>
      </c>
      <c r="E246" s="250">
        <v>2</v>
      </c>
      <c r="F246" s="250"/>
      <c r="G246" s="78"/>
      <c r="H246" s="78"/>
      <c r="I246" s="269"/>
      <c r="J246" s="86"/>
    </row>
    <row r="247" spans="1:10" hidden="1">
      <c r="A247" s="250"/>
      <c r="B247" s="60" t="s">
        <v>70</v>
      </c>
      <c r="C247" s="55" t="s">
        <v>662</v>
      </c>
      <c r="D247" s="250" t="s">
        <v>4</v>
      </c>
      <c r="E247" s="250">
        <v>1</v>
      </c>
      <c r="F247" s="250"/>
      <c r="G247" s="78"/>
      <c r="H247" s="78"/>
      <c r="I247" s="269"/>
      <c r="J247" s="86"/>
    </row>
    <row r="248" spans="1:10" hidden="1">
      <c r="A248" s="250"/>
      <c r="B248" s="60" t="s">
        <v>175</v>
      </c>
      <c r="C248" s="55" t="s">
        <v>165</v>
      </c>
      <c r="D248" s="250" t="s">
        <v>4</v>
      </c>
      <c r="E248" s="250">
        <v>2</v>
      </c>
      <c r="F248" s="250"/>
      <c r="G248" s="78"/>
      <c r="H248" s="78"/>
      <c r="I248" s="269"/>
      <c r="J248" s="86"/>
    </row>
    <row r="249" spans="1:10" hidden="1">
      <c r="A249" s="250"/>
      <c r="B249" s="60" t="s">
        <v>72</v>
      </c>
      <c r="C249" s="55" t="s">
        <v>663</v>
      </c>
      <c r="D249" s="250" t="s">
        <v>4</v>
      </c>
      <c r="E249" s="250">
        <v>2</v>
      </c>
      <c r="F249" s="250"/>
      <c r="G249" s="78"/>
      <c r="H249" s="78"/>
      <c r="I249" s="269"/>
      <c r="J249" s="86"/>
    </row>
    <row r="250" spans="1:10" hidden="1">
      <c r="A250" s="250"/>
      <c r="B250" s="60" t="s">
        <v>176</v>
      </c>
      <c r="C250" s="55" t="s">
        <v>172</v>
      </c>
      <c r="D250" s="250" t="s">
        <v>62</v>
      </c>
      <c r="E250" s="250">
        <v>1</v>
      </c>
      <c r="F250" s="250"/>
      <c r="G250" s="78"/>
      <c r="H250" s="78"/>
      <c r="I250" s="269"/>
      <c r="J250" s="86"/>
    </row>
    <row r="251" spans="1:10" hidden="1">
      <c r="A251" s="250"/>
      <c r="B251" s="60" t="s">
        <v>179</v>
      </c>
      <c r="C251" s="55" t="s">
        <v>45</v>
      </c>
      <c r="D251" s="250" t="s">
        <v>5</v>
      </c>
      <c r="E251" s="250">
        <v>1</v>
      </c>
      <c r="F251" s="250"/>
      <c r="G251" s="78"/>
      <c r="H251" s="78"/>
      <c r="I251" s="269"/>
      <c r="J251" s="86"/>
    </row>
    <row r="252" spans="1:10" hidden="1">
      <c r="A252" s="250"/>
      <c r="B252" s="114" t="s">
        <v>127</v>
      </c>
      <c r="C252" s="55" t="s">
        <v>178</v>
      </c>
      <c r="D252" s="250"/>
      <c r="E252" s="250"/>
      <c r="F252" s="250"/>
      <c r="G252" s="78"/>
      <c r="H252" s="78"/>
      <c r="I252" s="269"/>
      <c r="J252" s="86"/>
    </row>
    <row r="253" spans="1:10" hidden="1">
      <c r="A253" s="250"/>
      <c r="B253" s="114" t="s">
        <v>130</v>
      </c>
      <c r="C253" s="55" t="s">
        <v>169</v>
      </c>
      <c r="D253" s="250" t="s">
        <v>5</v>
      </c>
      <c r="E253" s="250">
        <v>1</v>
      </c>
      <c r="F253" s="250"/>
      <c r="G253" s="78"/>
      <c r="H253" s="78"/>
      <c r="I253" s="269"/>
      <c r="J253" s="86"/>
    </row>
    <row r="254" spans="1:10" hidden="1">
      <c r="A254" s="250"/>
      <c r="B254" s="114" t="s">
        <v>177</v>
      </c>
      <c r="C254" s="55" t="s">
        <v>170</v>
      </c>
      <c r="D254" s="250" t="s">
        <v>5</v>
      </c>
      <c r="E254" s="250">
        <v>1</v>
      </c>
      <c r="F254" s="250"/>
      <c r="G254" s="78"/>
      <c r="H254" s="78"/>
      <c r="I254" s="269"/>
      <c r="J254" s="86"/>
    </row>
    <row r="255" spans="1:10" hidden="1">
      <c r="A255" s="250"/>
      <c r="B255" s="253" t="s">
        <v>196</v>
      </c>
      <c r="C255" s="55" t="s">
        <v>189</v>
      </c>
      <c r="D255" s="250" t="s">
        <v>5</v>
      </c>
      <c r="E255" s="250">
        <v>1</v>
      </c>
      <c r="F255" s="250"/>
      <c r="G255" s="78"/>
      <c r="H255" s="78"/>
      <c r="I255" s="269"/>
      <c r="J255" s="86"/>
    </row>
    <row r="256" spans="1:10" hidden="1">
      <c r="A256" s="250"/>
      <c r="B256" s="60" t="s">
        <v>668</v>
      </c>
      <c r="C256" s="55" t="s">
        <v>173</v>
      </c>
      <c r="D256" s="250" t="s">
        <v>5</v>
      </c>
      <c r="E256" s="250">
        <v>1</v>
      </c>
      <c r="F256" s="250"/>
      <c r="G256" s="78"/>
      <c r="H256" s="78"/>
      <c r="I256" s="269"/>
      <c r="J256" s="86"/>
    </row>
    <row r="257" spans="1:10" ht="25.5">
      <c r="A257" s="250"/>
      <c r="B257" s="60" t="s">
        <v>130</v>
      </c>
      <c r="C257" s="55" t="s">
        <v>712</v>
      </c>
      <c r="D257" s="426" t="s">
        <v>711</v>
      </c>
      <c r="E257" s="426"/>
      <c r="F257" s="258"/>
      <c r="G257" s="78"/>
      <c r="H257" s="78"/>
      <c r="I257" s="269"/>
      <c r="J257" s="86"/>
    </row>
    <row r="258" spans="1:10">
      <c r="A258" s="250"/>
      <c r="C258" s="55"/>
      <c r="D258" s="250"/>
      <c r="E258" s="250"/>
      <c r="F258" s="250"/>
      <c r="G258" s="78"/>
      <c r="H258" s="78"/>
      <c r="I258" s="269"/>
      <c r="J258" s="86"/>
    </row>
    <row r="259" spans="1:10" ht="15.75" customHeight="1">
      <c r="A259" s="250" t="s">
        <v>201</v>
      </c>
      <c r="B259" s="424" t="s">
        <v>158</v>
      </c>
      <c r="C259" s="424"/>
      <c r="D259" s="424"/>
      <c r="E259" s="424"/>
      <c r="F259" s="276"/>
      <c r="G259" s="78"/>
      <c r="H259" s="78"/>
      <c r="I259" s="269"/>
      <c r="J259" s="86"/>
    </row>
    <row r="260" spans="1:10">
      <c r="A260" s="316" t="s">
        <v>713</v>
      </c>
      <c r="B260" s="60" t="s">
        <v>63</v>
      </c>
      <c r="C260" s="55" t="s">
        <v>160</v>
      </c>
      <c r="D260" s="250" t="s">
        <v>141</v>
      </c>
      <c r="E260" s="250">
        <v>1</v>
      </c>
      <c r="F260" s="250"/>
      <c r="G260" s="78"/>
      <c r="H260" s="78"/>
      <c r="I260" s="269"/>
      <c r="J260" s="86"/>
    </row>
    <row r="261" spans="1:10" ht="25.5">
      <c r="A261" s="250"/>
      <c r="B261" s="60" t="s">
        <v>64</v>
      </c>
      <c r="C261" s="55" t="s">
        <v>801</v>
      </c>
      <c r="D261" s="250"/>
      <c r="E261" s="250"/>
      <c r="F261" s="250"/>
      <c r="G261" s="78"/>
      <c r="H261" s="78"/>
      <c r="I261" s="269"/>
      <c r="J261" s="86"/>
    </row>
    <row r="262" spans="1:10">
      <c r="A262" s="250"/>
      <c r="B262" s="60" t="s">
        <v>127</v>
      </c>
      <c r="C262" s="55" t="s">
        <v>192</v>
      </c>
      <c r="D262" s="250" t="s">
        <v>48</v>
      </c>
      <c r="E262" s="250">
        <f>E139+E145+E151</f>
        <v>11</v>
      </c>
      <c r="F262" s="250"/>
      <c r="G262" s="78"/>
      <c r="H262" s="78"/>
      <c r="I262" s="269"/>
      <c r="J262" s="86"/>
    </row>
    <row r="263" spans="1:10">
      <c r="A263" s="250"/>
      <c r="B263" s="60" t="s">
        <v>130</v>
      </c>
      <c r="C263" s="55" t="s">
        <v>174</v>
      </c>
      <c r="D263" s="250" t="s">
        <v>48</v>
      </c>
      <c r="E263" s="250">
        <f>E169+E175+E181</f>
        <v>4</v>
      </c>
      <c r="F263" s="250"/>
      <c r="G263" s="78"/>
      <c r="H263" s="78"/>
      <c r="I263" s="269"/>
      <c r="J263" s="86"/>
    </row>
    <row r="264" spans="1:10">
      <c r="A264" s="250"/>
      <c r="B264" s="60" t="s">
        <v>65</v>
      </c>
      <c r="C264" s="55" t="s">
        <v>703</v>
      </c>
      <c r="D264" s="250" t="s">
        <v>48</v>
      </c>
      <c r="E264" s="250">
        <v>1</v>
      </c>
      <c r="F264" s="250"/>
      <c r="G264" s="78"/>
      <c r="H264" s="78"/>
      <c r="I264" s="269"/>
      <c r="J264" s="86"/>
    </row>
    <row r="265" spans="1:10">
      <c r="A265" s="250"/>
      <c r="B265" s="60" t="s">
        <v>867</v>
      </c>
      <c r="C265" s="55" t="s">
        <v>167</v>
      </c>
      <c r="D265" s="250" t="s">
        <v>48</v>
      </c>
      <c r="E265" s="250">
        <v>1</v>
      </c>
      <c r="F265" s="250"/>
      <c r="G265" s="78"/>
      <c r="H265" s="78"/>
      <c r="I265" s="269"/>
      <c r="J265" s="86"/>
    </row>
    <row r="266" spans="1:10" ht="25.5">
      <c r="A266" s="250"/>
      <c r="B266" s="60" t="s">
        <v>67</v>
      </c>
      <c r="C266" s="55" t="s">
        <v>958</v>
      </c>
      <c r="D266" s="250" t="s">
        <v>5</v>
      </c>
      <c r="E266" s="250">
        <v>1</v>
      </c>
      <c r="F266" s="250"/>
      <c r="G266" s="78"/>
      <c r="H266" s="78"/>
      <c r="I266" s="269"/>
      <c r="J266" s="86"/>
    </row>
    <row r="267" spans="1:10" ht="20.25" customHeight="1">
      <c r="A267" s="250"/>
      <c r="B267" s="60" t="s">
        <v>74</v>
      </c>
      <c r="C267" s="55" t="s">
        <v>953</v>
      </c>
      <c r="D267" s="250" t="s">
        <v>48</v>
      </c>
      <c r="E267" s="250">
        <v>1</v>
      </c>
      <c r="F267" s="250"/>
      <c r="G267" s="78"/>
      <c r="H267" s="78"/>
      <c r="I267" s="269"/>
      <c r="J267" s="86"/>
    </row>
    <row r="268" spans="1:10" ht="15.75" customHeight="1">
      <c r="A268" s="250" t="s">
        <v>202</v>
      </c>
      <c r="B268" s="428" t="s">
        <v>194</v>
      </c>
      <c r="C268" s="428"/>
      <c r="D268" s="250"/>
      <c r="E268" s="250"/>
      <c r="F268" s="250"/>
      <c r="G268" s="78"/>
      <c r="H268" s="78"/>
      <c r="I268" s="269"/>
      <c r="J268" s="86"/>
    </row>
    <row r="269" spans="1:10" ht="32.25" customHeight="1">
      <c r="A269" s="250" t="s">
        <v>868</v>
      </c>
      <c r="B269" s="441" t="s">
        <v>1292</v>
      </c>
      <c r="C269" s="441"/>
      <c r="D269" s="250"/>
      <c r="E269" s="250"/>
      <c r="F269" s="250"/>
      <c r="G269" s="78"/>
      <c r="H269" s="78"/>
      <c r="I269" s="269"/>
      <c r="J269" s="86"/>
    </row>
    <row r="270" spans="1:10" ht="12" customHeight="1">
      <c r="A270" s="378"/>
      <c r="B270" s="381" t="s">
        <v>611</v>
      </c>
      <c r="C270" s="381" t="s">
        <v>1311</v>
      </c>
      <c r="D270" s="382" t="s">
        <v>46</v>
      </c>
      <c r="E270" s="378">
        <f>2*120</f>
        <v>240</v>
      </c>
      <c r="F270" s="378"/>
      <c r="G270" s="78"/>
      <c r="H270" s="78"/>
      <c r="I270" s="269"/>
      <c r="J270" s="86"/>
    </row>
    <row r="271" spans="1:10" ht="16.5" customHeight="1">
      <c r="A271" s="378"/>
      <c r="B271" s="381" t="s">
        <v>612</v>
      </c>
      <c r="C271" s="381" t="s">
        <v>1312</v>
      </c>
      <c r="D271" s="382" t="s">
        <v>62</v>
      </c>
      <c r="E271" s="378">
        <f>2*3*2</f>
        <v>12</v>
      </c>
      <c r="F271" s="378"/>
      <c r="G271" s="78"/>
      <c r="H271" s="78"/>
      <c r="I271" s="269"/>
      <c r="J271" s="86"/>
    </row>
    <row r="272" spans="1:10" ht="51.75" customHeight="1">
      <c r="A272" s="250" t="s">
        <v>869</v>
      </c>
      <c r="B272" s="441" t="s">
        <v>959</v>
      </c>
      <c r="C272" s="441"/>
      <c r="D272" s="250"/>
      <c r="E272" s="250"/>
      <c r="F272" s="250"/>
      <c r="G272" s="78"/>
      <c r="H272" s="78"/>
      <c r="I272" s="269"/>
      <c r="J272" s="86"/>
    </row>
    <row r="273" spans="1:10" ht="12.75" customHeight="1">
      <c r="A273" s="378"/>
      <c r="B273" s="381" t="s">
        <v>611</v>
      </c>
      <c r="C273" s="381" t="s">
        <v>45</v>
      </c>
      <c r="D273" s="382" t="s">
        <v>46</v>
      </c>
      <c r="E273" s="378">
        <f>3*2*120</f>
        <v>720</v>
      </c>
      <c r="F273" s="378"/>
      <c r="G273" s="78"/>
      <c r="H273" s="78"/>
      <c r="I273" s="269"/>
      <c r="J273" s="86"/>
    </row>
    <row r="274" spans="1:10" ht="12.75" customHeight="1">
      <c r="A274" s="378"/>
      <c r="B274" s="381" t="s">
        <v>612</v>
      </c>
      <c r="C274" s="381" t="s">
        <v>1313</v>
      </c>
      <c r="D274" s="382" t="s">
        <v>62</v>
      </c>
      <c r="E274" s="378">
        <f>2*3*2</f>
        <v>12</v>
      </c>
      <c r="F274" s="378"/>
      <c r="G274" s="78"/>
      <c r="H274" s="78"/>
      <c r="I274" s="269"/>
      <c r="J274" s="86"/>
    </row>
    <row r="275" spans="1:10" ht="36.75" customHeight="1">
      <c r="A275" s="250" t="s">
        <v>870</v>
      </c>
      <c r="B275" s="441" t="s">
        <v>1293</v>
      </c>
      <c r="C275" s="441"/>
      <c r="F275" s="250"/>
      <c r="G275" s="78"/>
      <c r="H275" s="78"/>
      <c r="I275" s="269"/>
      <c r="J275" s="86"/>
    </row>
    <row r="276" spans="1:10" ht="16.5" customHeight="1">
      <c r="A276" s="378"/>
      <c r="B276" s="381" t="s">
        <v>611</v>
      </c>
      <c r="C276" s="381" t="s">
        <v>45</v>
      </c>
      <c r="D276" s="250" t="s">
        <v>46</v>
      </c>
      <c r="E276" s="250">
        <f>2*3*20</f>
        <v>120</v>
      </c>
      <c r="F276" s="378"/>
      <c r="G276" s="78"/>
      <c r="H276" s="78"/>
      <c r="I276" s="269"/>
      <c r="J276" s="86"/>
    </row>
    <row r="277" spans="1:10" ht="14.25" customHeight="1">
      <c r="A277" s="378"/>
      <c r="B277" s="381" t="s">
        <v>612</v>
      </c>
      <c r="C277" s="381" t="s">
        <v>1313</v>
      </c>
      <c r="D277" s="382" t="s">
        <v>62</v>
      </c>
      <c r="E277" s="378">
        <f>2*3*2</f>
        <v>12</v>
      </c>
      <c r="F277" s="378"/>
      <c r="G277" s="78"/>
      <c r="H277" s="78"/>
      <c r="I277" s="269"/>
      <c r="J277" s="86"/>
    </row>
    <row r="278" spans="1:10" ht="15.75" customHeight="1">
      <c r="A278" s="250" t="s">
        <v>218</v>
      </c>
      <c r="B278" s="422" t="s">
        <v>200</v>
      </c>
      <c r="C278" s="422"/>
      <c r="D278" s="250"/>
      <c r="E278" s="250"/>
      <c r="F278" s="250"/>
      <c r="G278" s="78"/>
      <c r="H278" s="78"/>
      <c r="I278" s="269"/>
      <c r="J278" s="86"/>
    </row>
    <row r="279" spans="1:10" ht="26.25" customHeight="1">
      <c r="A279" s="250"/>
      <c r="B279" s="441" t="s">
        <v>197</v>
      </c>
      <c r="C279" s="441"/>
      <c r="D279" s="250"/>
      <c r="E279" s="250"/>
      <c r="F279" s="250"/>
      <c r="G279" s="78"/>
      <c r="H279" s="78"/>
      <c r="I279" s="269"/>
      <c r="J279" s="86"/>
    </row>
    <row r="280" spans="1:10">
      <c r="A280" s="250"/>
      <c r="B280" s="60" t="s">
        <v>63</v>
      </c>
      <c r="C280" s="55" t="s">
        <v>198</v>
      </c>
      <c r="D280" s="250" t="s">
        <v>95</v>
      </c>
      <c r="E280" s="250">
        <v>1</v>
      </c>
      <c r="F280" s="250"/>
      <c r="G280" s="78"/>
      <c r="H280" s="78"/>
      <c r="I280" s="269"/>
      <c r="J280" s="86"/>
    </row>
    <row r="281" spans="1:10">
      <c r="A281" s="250"/>
      <c r="B281" s="60" t="s">
        <v>64</v>
      </c>
      <c r="C281" s="55" t="s">
        <v>199</v>
      </c>
      <c r="D281" s="250" t="s">
        <v>95</v>
      </c>
      <c r="E281" s="250">
        <v>1</v>
      </c>
      <c r="F281" s="250"/>
      <c r="G281" s="78"/>
      <c r="H281" s="78"/>
      <c r="I281" s="269"/>
      <c r="J281" s="86"/>
    </row>
    <row r="282" spans="1:10" ht="22.5" customHeight="1">
      <c r="A282" s="250" t="s">
        <v>219</v>
      </c>
      <c r="B282" s="422" t="s">
        <v>675</v>
      </c>
      <c r="C282" s="422"/>
      <c r="D282" s="74"/>
      <c r="E282" s="75"/>
      <c r="F282" s="75"/>
      <c r="G282" s="78"/>
      <c r="H282" s="78"/>
      <c r="I282" s="269"/>
      <c r="J282" s="86"/>
    </row>
    <row r="283" spans="1:10" ht="15.75" customHeight="1">
      <c r="A283" s="421" t="s">
        <v>221</v>
      </c>
      <c r="B283" s="423" t="s">
        <v>621</v>
      </c>
      <c r="C283" s="423"/>
      <c r="D283" s="74"/>
      <c r="E283" s="75"/>
      <c r="F283" s="75"/>
      <c r="G283" s="78"/>
      <c r="H283" s="78"/>
      <c r="I283" s="269"/>
      <c r="J283" s="86"/>
    </row>
    <row r="284" spans="1:10">
      <c r="A284" s="421"/>
      <c r="B284" s="60" t="s">
        <v>63</v>
      </c>
      <c r="C284" s="72" t="s">
        <v>203</v>
      </c>
      <c r="D284" s="74" t="s">
        <v>214</v>
      </c>
      <c r="E284" s="75">
        <v>1</v>
      </c>
      <c r="F284" s="75"/>
      <c r="G284" s="78"/>
      <c r="H284" s="78"/>
      <c r="I284" s="269"/>
      <c r="J284" s="86"/>
    </row>
    <row r="285" spans="1:10">
      <c r="A285" s="421"/>
      <c r="B285" s="60" t="s">
        <v>64</v>
      </c>
      <c r="C285" s="72" t="s">
        <v>204</v>
      </c>
      <c r="D285" s="74" t="s">
        <v>214</v>
      </c>
      <c r="E285" s="75">
        <v>1</v>
      </c>
      <c r="F285" s="75"/>
      <c r="G285" s="78"/>
      <c r="H285" s="78"/>
      <c r="I285" s="269"/>
      <c r="J285" s="86"/>
    </row>
    <row r="286" spans="1:10" ht="15.75" customHeight="1">
      <c r="A286" s="250" t="s">
        <v>225</v>
      </c>
      <c r="B286" s="423" t="s">
        <v>215</v>
      </c>
      <c r="C286" s="423"/>
      <c r="D286" s="74" t="s">
        <v>216</v>
      </c>
      <c r="E286" s="75">
        <v>2</v>
      </c>
      <c r="F286" s="75"/>
      <c r="G286" s="78"/>
      <c r="H286" s="78"/>
      <c r="I286" s="269"/>
      <c r="J286" s="86"/>
    </row>
    <row r="287" spans="1:10" ht="15.75" customHeight="1">
      <c r="A287" s="250" t="s">
        <v>226</v>
      </c>
      <c r="B287" s="422" t="s">
        <v>206</v>
      </c>
      <c r="C287" s="422"/>
      <c r="D287" s="74"/>
      <c r="E287" s="74"/>
      <c r="F287" s="74"/>
      <c r="G287" s="78"/>
      <c r="H287" s="78"/>
      <c r="I287" s="269"/>
      <c r="J287" s="86"/>
    </row>
    <row r="288" spans="1:10" ht="26.25" customHeight="1">
      <c r="A288" s="421" t="s">
        <v>243</v>
      </c>
      <c r="B288" s="423" t="s">
        <v>955</v>
      </c>
      <c r="C288" s="423"/>
      <c r="D288" s="74" t="s">
        <v>214</v>
      </c>
      <c r="E288" s="74">
        <v>1</v>
      </c>
      <c r="F288" s="74"/>
      <c r="G288" s="78"/>
      <c r="H288" s="78"/>
      <c r="I288" s="269"/>
      <c r="J288" s="86"/>
    </row>
    <row r="289" spans="1:10">
      <c r="A289" s="421"/>
      <c r="B289" s="60" t="s">
        <v>63</v>
      </c>
      <c r="C289" s="73" t="s">
        <v>871</v>
      </c>
      <c r="D289" s="74" t="s">
        <v>48</v>
      </c>
      <c r="E289" s="74">
        <v>2</v>
      </c>
      <c r="F289" s="74"/>
      <c r="G289" s="78"/>
      <c r="H289" s="78"/>
      <c r="I289" s="269"/>
      <c r="J289" s="86"/>
    </row>
    <row r="290" spans="1:10">
      <c r="A290" s="421"/>
      <c r="B290" s="60" t="s">
        <v>64</v>
      </c>
      <c r="C290" s="73" t="s">
        <v>984</v>
      </c>
      <c r="D290" s="74" t="s">
        <v>48</v>
      </c>
      <c r="E290" s="74">
        <v>2</v>
      </c>
      <c r="F290" s="74"/>
      <c r="G290" s="78"/>
      <c r="H290" s="78"/>
      <c r="I290" s="269"/>
      <c r="J290" s="86"/>
    </row>
    <row r="291" spans="1:10">
      <c r="A291" s="421"/>
      <c r="B291" s="60" t="s">
        <v>65</v>
      </c>
      <c r="C291" s="72" t="s">
        <v>952</v>
      </c>
      <c r="D291" s="74" t="s">
        <v>48</v>
      </c>
      <c r="E291" s="74">
        <v>2</v>
      </c>
      <c r="F291" s="74"/>
      <c r="G291" s="78"/>
      <c r="H291" s="78"/>
      <c r="I291" s="269"/>
      <c r="J291" s="86"/>
    </row>
    <row r="292" spans="1:10">
      <c r="A292" s="421"/>
      <c r="B292" s="60" t="s">
        <v>66</v>
      </c>
      <c r="C292" s="73" t="s">
        <v>207</v>
      </c>
      <c r="D292" s="74" t="s">
        <v>95</v>
      </c>
      <c r="E292" s="74">
        <v>1</v>
      </c>
      <c r="F292" s="74"/>
      <c r="G292" s="78"/>
      <c r="H292" s="78"/>
      <c r="I292" s="269"/>
      <c r="J292" s="86"/>
    </row>
    <row r="293" spans="1:10">
      <c r="A293" s="421" t="s">
        <v>244</v>
      </c>
      <c r="C293" s="72" t="s">
        <v>208</v>
      </c>
      <c r="D293" s="74"/>
      <c r="E293" s="74"/>
      <c r="F293" s="74"/>
      <c r="G293" s="78"/>
      <c r="H293" s="78"/>
      <c r="I293" s="269"/>
      <c r="J293" s="86"/>
    </row>
    <row r="294" spans="1:10">
      <c r="A294" s="421"/>
      <c r="B294" s="60" t="s">
        <v>63</v>
      </c>
      <c r="C294" s="248" t="s">
        <v>223</v>
      </c>
      <c r="D294" s="74" t="s">
        <v>48</v>
      </c>
      <c r="E294" s="74">
        <v>2</v>
      </c>
      <c r="F294" s="74"/>
      <c r="G294" s="78"/>
      <c r="H294" s="78"/>
      <c r="I294" s="269"/>
      <c r="J294" s="86"/>
    </row>
    <row r="295" spans="1:10">
      <c r="A295" s="421"/>
      <c r="B295" s="60" t="s">
        <v>64</v>
      </c>
      <c r="C295" s="73" t="s">
        <v>224</v>
      </c>
      <c r="D295" s="74" t="s">
        <v>48</v>
      </c>
      <c r="E295" s="74">
        <v>2</v>
      </c>
      <c r="F295" s="74"/>
      <c r="I295" s="86"/>
      <c r="J295" s="86"/>
    </row>
    <row r="296" spans="1:10" s="57" customFormat="1" ht="19.5" customHeight="1">
      <c r="A296" s="421"/>
      <c r="B296" s="60" t="s">
        <v>65</v>
      </c>
      <c r="C296" s="248" t="s">
        <v>209</v>
      </c>
      <c r="D296" s="74" t="s">
        <v>214</v>
      </c>
      <c r="E296" s="74">
        <v>1</v>
      </c>
      <c r="F296" s="74"/>
      <c r="G296" s="77"/>
      <c r="H296" s="255"/>
      <c r="I296" s="86"/>
      <c r="J296" s="87"/>
    </row>
    <row r="297" spans="1:10" ht="15" customHeight="1">
      <c r="A297" s="78" t="s">
        <v>232</v>
      </c>
      <c r="B297" s="422" t="s">
        <v>210</v>
      </c>
      <c r="C297" s="422"/>
      <c r="D297" s="74"/>
      <c r="E297" s="74"/>
      <c r="F297" s="74"/>
      <c r="I297" s="86"/>
      <c r="J297" s="86"/>
    </row>
    <row r="298" spans="1:10" ht="15.75" customHeight="1">
      <c r="A298" s="78" t="s">
        <v>701</v>
      </c>
      <c r="B298" s="423" t="s">
        <v>211</v>
      </c>
      <c r="C298" s="423"/>
      <c r="D298" s="74" t="s">
        <v>214</v>
      </c>
      <c r="E298" s="74">
        <v>1</v>
      </c>
      <c r="F298" s="74"/>
      <c r="I298" s="86"/>
      <c r="J298" s="86"/>
    </row>
    <row r="299" spans="1:10" s="57" customFormat="1" ht="15.75" customHeight="1">
      <c r="A299" s="78" t="s">
        <v>702</v>
      </c>
      <c r="B299" s="423" t="s">
        <v>212</v>
      </c>
      <c r="C299" s="423"/>
      <c r="D299" s="74" t="s">
        <v>0</v>
      </c>
      <c r="E299" s="74">
        <f>2*2</f>
        <v>4</v>
      </c>
      <c r="F299" s="74"/>
      <c r="G299" s="77"/>
      <c r="H299" s="77"/>
      <c r="I299" s="87"/>
      <c r="J299" s="87"/>
    </row>
    <row r="300" spans="1:10" ht="15" customHeight="1">
      <c r="A300" s="78" t="s">
        <v>233</v>
      </c>
      <c r="B300" s="422" t="s">
        <v>217</v>
      </c>
      <c r="C300" s="422"/>
      <c r="D300" s="429"/>
      <c r="E300" s="429"/>
      <c r="F300" s="249"/>
      <c r="I300" s="86"/>
      <c r="J300" s="86"/>
    </row>
    <row r="301" spans="1:10" ht="26.25" customHeight="1">
      <c r="A301" s="78" t="s">
        <v>237</v>
      </c>
      <c r="B301" s="423" t="s">
        <v>715</v>
      </c>
      <c r="C301" s="423"/>
      <c r="D301" s="429" t="s">
        <v>213</v>
      </c>
      <c r="E301" s="429"/>
      <c r="F301" s="249"/>
      <c r="I301" s="86"/>
      <c r="J301" s="86"/>
    </row>
    <row r="302" spans="1:10" ht="15" customHeight="1">
      <c r="A302" s="421" t="s">
        <v>238</v>
      </c>
      <c r="B302" s="423" t="s">
        <v>920</v>
      </c>
      <c r="C302" s="423"/>
      <c r="D302" s="249"/>
      <c r="E302" s="249"/>
      <c r="F302" s="249"/>
      <c r="I302" s="86"/>
      <c r="J302" s="86"/>
    </row>
    <row r="303" spans="1:10" ht="15" customHeight="1">
      <c r="A303" s="421"/>
      <c r="B303" s="248" t="s">
        <v>611</v>
      </c>
      <c r="C303" s="72" t="s">
        <v>750</v>
      </c>
      <c r="D303" s="429" t="s">
        <v>213</v>
      </c>
      <c r="E303" s="429"/>
      <c r="F303" s="249"/>
      <c r="I303" s="86"/>
      <c r="J303" s="86"/>
    </row>
    <row r="304" spans="1:10" ht="15" customHeight="1">
      <c r="A304" s="421"/>
      <c r="B304" s="248" t="s">
        <v>612</v>
      </c>
      <c r="C304" s="72" t="s">
        <v>751</v>
      </c>
      <c r="D304" s="429" t="s">
        <v>213</v>
      </c>
      <c r="E304" s="429"/>
      <c r="F304" s="249"/>
      <c r="I304" s="86"/>
      <c r="J304" s="86"/>
    </row>
    <row r="305" spans="1:10" ht="15" customHeight="1">
      <c r="A305" s="421"/>
      <c r="B305" s="248" t="s">
        <v>613</v>
      </c>
      <c r="C305" s="72" t="s">
        <v>752</v>
      </c>
      <c r="D305" s="429" t="s">
        <v>213</v>
      </c>
      <c r="E305" s="429"/>
      <c r="F305" s="249"/>
      <c r="I305" s="86"/>
      <c r="J305" s="86"/>
    </row>
    <row r="306" spans="1:10" ht="15" customHeight="1">
      <c r="A306" s="421"/>
      <c r="B306" s="248" t="s">
        <v>614</v>
      </c>
      <c r="C306" s="72" t="s">
        <v>1244</v>
      </c>
      <c r="D306" s="74" t="s">
        <v>62</v>
      </c>
      <c r="E306" s="74">
        <v>1</v>
      </c>
      <c r="F306" s="74"/>
      <c r="I306" s="86"/>
      <c r="J306" s="86"/>
    </row>
    <row r="307" spans="1:10" ht="15" customHeight="1">
      <c r="A307" s="421"/>
      <c r="B307" s="248" t="s">
        <v>615</v>
      </c>
      <c r="C307" s="72" t="s">
        <v>833</v>
      </c>
      <c r="D307" s="74" t="s">
        <v>0</v>
      </c>
      <c r="E307" s="74">
        <v>1</v>
      </c>
      <c r="F307" s="74"/>
      <c r="I307" s="86"/>
      <c r="J307" s="86"/>
    </row>
    <row r="308" spans="1:10" ht="15" customHeight="1">
      <c r="A308" s="78" t="s">
        <v>810</v>
      </c>
      <c r="B308" s="423" t="s">
        <v>834</v>
      </c>
      <c r="C308" s="423"/>
      <c r="D308" s="429" t="s">
        <v>213</v>
      </c>
      <c r="E308" s="429"/>
      <c r="F308" s="249"/>
      <c r="I308" s="86"/>
      <c r="J308" s="86"/>
    </row>
    <row r="309" spans="1:10" ht="15" customHeight="1">
      <c r="A309" s="421" t="s">
        <v>837</v>
      </c>
      <c r="B309" s="423" t="s">
        <v>921</v>
      </c>
      <c r="C309" s="423"/>
      <c r="D309" s="249"/>
      <c r="E309" s="249"/>
      <c r="F309" s="249"/>
      <c r="I309" s="86"/>
      <c r="J309" s="86"/>
    </row>
    <row r="310" spans="1:10" ht="15" customHeight="1">
      <c r="A310" s="421"/>
      <c r="B310" s="248" t="s">
        <v>611</v>
      </c>
      <c r="C310" s="248" t="s">
        <v>922</v>
      </c>
      <c r="D310" s="74" t="s">
        <v>5</v>
      </c>
      <c r="E310" s="74">
        <v>1</v>
      </c>
      <c r="F310" s="74"/>
      <c r="I310" s="86"/>
      <c r="J310" s="86"/>
    </row>
    <row r="311" spans="1:10" ht="15" customHeight="1">
      <c r="A311" s="421"/>
      <c r="B311" s="248" t="s">
        <v>612</v>
      </c>
      <c r="C311" s="248" t="s">
        <v>923</v>
      </c>
      <c r="D311" s="74" t="s">
        <v>5</v>
      </c>
      <c r="E311" s="74">
        <v>1</v>
      </c>
      <c r="F311" s="74"/>
      <c r="I311" s="86"/>
    </row>
    <row r="312" spans="1:10" ht="36.75" customHeight="1">
      <c r="A312" s="78" t="s">
        <v>924</v>
      </c>
      <c r="B312" s="423" t="s">
        <v>919</v>
      </c>
      <c r="C312" s="423"/>
      <c r="D312" s="429" t="s">
        <v>213</v>
      </c>
      <c r="E312" s="429"/>
      <c r="F312" s="249"/>
      <c r="I312" s="86"/>
    </row>
    <row r="313" spans="1:10" ht="18" customHeight="1">
      <c r="A313" s="78" t="s">
        <v>234</v>
      </c>
      <c r="B313" s="422" t="s">
        <v>227</v>
      </c>
      <c r="C313" s="422"/>
      <c r="D313" s="74"/>
      <c r="E313" s="74"/>
      <c r="F313" s="74"/>
      <c r="I313" s="86"/>
    </row>
    <row r="314" spans="1:10" ht="42" customHeight="1">
      <c r="A314" s="60" t="s">
        <v>239</v>
      </c>
      <c r="B314" s="423" t="s">
        <v>236</v>
      </c>
      <c r="C314" s="423"/>
      <c r="D314" s="74" t="s">
        <v>214</v>
      </c>
      <c r="E314" s="74">
        <v>1</v>
      </c>
      <c r="F314" s="74"/>
      <c r="I314" s="86"/>
    </row>
    <row r="315" spans="1:10" ht="26.25" customHeight="1">
      <c r="A315" s="60" t="s">
        <v>240</v>
      </c>
      <c r="B315" s="423" t="s">
        <v>985</v>
      </c>
      <c r="C315" s="423"/>
      <c r="D315" s="74" t="s">
        <v>214</v>
      </c>
      <c r="E315" s="74">
        <v>1</v>
      </c>
      <c r="F315" s="74"/>
      <c r="I315" s="86"/>
    </row>
    <row r="316" spans="1:10" ht="38.25" customHeight="1">
      <c r="A316" s="60" t="s">
        <v>241</v>
      </c>
      <c r="B316" s="423" t="s">
        <v>993</v>
      </c>
      <c r="C316" s="423"/>
      <c r="D316" s="74" t="s">
        <v>4</v>
      </c>
      <c r="E316" s="74">
        <v>1</v>
      </c>
      <c r="F316" s="74"/>
      <c r="I316" s="86"/>
    </row>
    <row r="317" spans="1:10" ht="28.5" customHeight="1">
      <c r="A317" s="78" t="s">
        <v>235</v>
      </c>
      <c r="B317" s="422" t="s">
        <v>228</v>
      </c>
      <c r="C317" s="422"/>
      <c r="D317" s="74"/>
      <c r="E317" s="74"/>
      <c r="F317" s="74"/>
      <c r="I317" s="86"/>
    </row>
    <row r="318" spans="1:10" ht="15" customHeight="1">
      <c r="A318" s="78" t="s">
        <v>697</v>
      </c>
      <c r="B318" s="423" t="s">
        <v>229</v>
      </c>
      <c r="C318" s="423"/>
      <c r="D318" s="74" t="s">
        <v>214</v>
      </c>
      <c r="E318" s="74">
        <v>1</v>
      </c>
      <c r="F318" s="74"/>
      <c r="I318" s="86"/>
    </row>
    <row r="319" spans="1:10" ht="15" customHeight="1">
      <c r="A319" s="78" t="s">
        <v>698</v>
      </c>
      <c r="B319" s="423" t="s">
        <v>759</v>
      </c>
      <c r="C319" s="423"/>
      <c r="D319" s="74" t="s">
        <v>214</v>
      </c>
      <c r="E319" s="74">
        <v>1</v>
      </c>
      <c r="F319" s="74"/>
      <c r="I319" s="86"/>
    </row>
    <row r="320" spans="1:10" ht="37.5" customHeight="1">
      <c r="A320" s="78" t="s">
        <v>699</v>
      </c>
      <c r="B320" s="423" t="s">
        <v>230</v>
      </c>
      <c r="C320" s="423"/>
      <c r="D320" s="74" t="s">
        <v>214</v>
      </c>
      <c r="E320" s="74">
        <v>1</v>
      </c>
      <c r="F320" s="74"/>
      <c r="I320" s="86"/>
    </row>
    <row r="321" spans="1:10" ht="23.25" customHeight="1">
      <c r="A321" s="78" t="s">
        <v>700</v>
      </c>
      <c r="B321" s="423" t="s">
        <v>1180</v>
      </c>
      <c r="C321" s="423"/>
      <c r="D321" s="74" t="s">
        <v>95</v>
      </c>
      <c r="E321" s="74">
        <v>1</v>
      </c>
      <c r="F321" s="74"/>
      <c r="I321" s="86"/>
    </row>
    <row r="322" spans="1:10" ht="15" customHeight="1">
      <c r="A322" s="78"/>
      <c r="B322" s="422"/>
      <c r="C322" s="422"/>
      <c r="D322" s="74"/>
      <c r="E322" s="74"/>
      <c r="F322" s="74"/>
      <c r="I322" s="86"/>
    </row>
    <row r="323" spans="1:10" ht="15.75" customHeight="1">
      <c r="A323" s="78"/>
      <c r="B323" s="423"/>
      <c r="C323" s="423"/>
      <c r="D323" s="74"/>
      <c r="E323" s="74"/>
      <c r="F323" s="74"/>
      <c r="I323" s="86"/>
    </row>
    <row r="324" spans="1:10">
      <c r="A324" s="79" t="s">
        <v>632</v>
      </c>
      <c r="B324" s="80"/>
      <c r="C324" s="80"/>
      <c r="D324" s="74"/>
      <c r="E324" s="74"/>
      <c r="F324" s="74"/>
      <c r="G324" s="78"/>
      <c r="H324" s="78"/>
      <c r="I324" s="269"/>
    </row>
    <row r="325" spans="1:10">
      <c r="A325" s="79" t="s">
        <v>1250</v>
      </c>
      <c r="B325" s="80"/>
      <c r="C325" s="80"/>
      <c r="D325" s="75"/>
      <c r="E325" s="74"/>
      <c r="F325" s="74"/>
      <c r="G325" s="78"/>
      <c r="H325" s="78"/>
      <c r="I325" s="349"/>
    </row>
    <row r="326" spans="1:10">
      <c r="A326" s="250"/>
      <c r="B326" s="55"/>
      <c r="C326" s="264"/>
      <c r="D326" s="250"/>
      <c r="E326" s="250"/>
      <c r="F326" s="250"/>
      <c r="G326" s="78"/>
      <c r="H326" s="78"/>
      <c r="I326" s="269"/>
    </row>
    <row r="327" spans="1:10">
      <c r="A327" s="250"/>
      <c r="B327" s="55"/>
      <c r="C327" s="264"/>
      <c r="D327" s="250"/>
      <c r="E327" s="250"/>
      <c r="F327" s="250"/>
      <c r="G327" s="78"/>
      <c r="H327" s="78"/>
      <c r="I327" s="269"/>
    </row>
    <row r="328" spans="1:10" s="57" customFormat="1" ht="31.5" customHeight="1">
      <c r="A328" s="459" t="s">
        <v>631</v>
      </c>
      <c r="B328" s="459"/>
      <c r="C328" s="459"/>
      <c r="D328" s="459"/>
      <c r="E328" s="459"/>
      <c r="F328" s="459"/>
      <c r="G328" s="459"/>
      <c r="H328" s="459"/>
      <c r="I328" s="270"/>
    </row>
    <row r="330" spans="1:10" ht="14.25" customHeight="1">
      <c r="A330" s="426" t="s">
        <v>245</v>
      </c>
      <c r="B330" s="426" t="s">
        <v>246</v>
      </c>
      <c r="C330" s="426"/>
      <c r="D330" s="434" t="s">
        <v>1</v>
      </c>
      <c r="E330" s="434" t="s">
        <v>12</v>
      </c>
      <c r="F330" s="256"/>
      <c r="G330" s="435" t="s">
        <v>13</v>
      </c>
      <c r="H330" s="435"/>
      <c r="I330" s="458"/>
      <c r="J330" s="447"/>
    </row>
    <row r="331" spans="1:10" s="56" customFormat="1">
      <c r="A331" s="426"/>
      <c r="B331" s="426"/>
      <c r="C331" s="426"/>
      <c r="D331" s="434"/>
      <c r="E331" s="434"/>
      <c r="F331" s="256"/>
      <c r="G331" s="304" t="s">
        <v>10</v>
      </c>
      <c r="H331" s="304" t="s">
        <v>19</v>
      </c>
      <c r="I331" s="271"/>
      <c r="J331" s="271"/>
    </row>
    <row r="332" spans="1:10" s="56" customFormat="1">
      <c r="A332" s="426"/>
      <c r="B332" s="426"/>
      <c r="C332" s="426"/>
      <c r="D332" s="434"/>
      <c r="E332" s="434"/>
      <c r="F332" s="256"/>
      <c r="G332" s="304" t="s">
        <v>14</v>
      </c>
      <c r="H332" s="304" t="s">
        <v>14</v>
      </c>
      <c r="I332" s="271"/>
      <c r="J332" s="271"/>
    </row>
    <row r="333" spans="1:10">
      <c r="A333" s="426"/>
      <c r="B333" s="426"/>
      <c r="C333" s="426"/>
      <c r="D333" s="434"/>
      <c r="E333" s="306" t="s">
        <v>15</v>
      </c>
      <c r="F333" s="306"/>
      <c r="G333" s="307" t="s">
        <v>16</v>
      </c>
      <c r="H333" s="308" t="s">
        <v>17</v>
      </c>
      <c r="I333" s="272"/>
      <c r="J333" s="272"/>
    </row>
    <row r="334" spans="1:10">
      <c r="A334" s="276" t="s">
        <v>273</v>
      </c>
      <c r="B334" s="427" t="s">
        <v>3</v>
      </c>
      <c r="C334" s="427"/>
      <c r="D334" s="427"/>
      <c r="E334" s="427"/>
      <c r="F334" s="284"/>
      <c r="G334" s="284"/>
      <c r="H334" s="284"/>
      <c r="I334" s="268"/>
      <c r="J334" s="86"/>
    </row>
    <row r="335" spans="1:10" ht="15">
      <c r="B335" s="448" t="s">
        <v>114</v>
      </c>
      <c r="C335" s="448"/>
      <c r="D335" s="448"/>
      <c r="E335" s="448"/>
      <c r="F335" s="252"/>
      <c r="I335" s="86"/>
      <c r="J335" s="86"/>
    </row>
    <row r="336" spans="1:10" ht="30" customHeight="1">
      <c r="A336" s="263" t="s">
        <v>274</v>
      </c>
      <c r="B336" s="424" t="s">
        <v>89</v>
      </c>
      <c r="C336" s="424"/>
      <c r="D336" s="424"/>
      <c r="E336" s="424"/>
      <c r="F336" s="276"/>
      <c r="G336" s="78"/>
      <c r="H336" s="78"/>
      <c r="I336" s="269"/>
      <c r="J336" s="86"/>
    </row>
    <row r="337" spans="1:9" ht="24.75" customHeight="1">
      <c r="A337" s="426" t="s">
        <v>275</v>
      </c>
      <c r="B337" s="428" t="s">
        <v>253</v>
      </c>
      <c r="C337" s="428"/>
      <c r="D337" s="250"/>
      <c r="E337" s="250"/>
      <c r="F337" s="250"/>
      <c r="G337" s="78"/>
      <c r="H337" s="78"/>
      <c r="I337" s="269"/>
    </row>
    <row r="338" spans="1:9" ht="24.75" customHeight="1">
      <c r="A338" s="426"/>
      <c r="B338" s="262" t="s">
        <v>127</v>
      </c>
      <c r="C338" s="262" t="s">
        <v>247</v>
      </c>
      <c r="D338" s="250" t="s">
        <v>48</v>
      </c>
      <c r="E338" s="250">
        <v>2</v>
      </c>
      <c r="F338" s="250"/>
      <c r="G338" s="78"/>
      <c r="H338" s="78"/>
      <c r="I338" s="269"/>
    </row>
    <row r="339" spans="1:9" ht="24.75" customHeight="1">
      <c r="A339" s="426"/>
      <c r="B339" s="428" t="s">
        <v>256</v>
      </c>
      <c r="C339" s="428"/>
      <c r="D339" s="250"/>
      <c r="E339" s="250"/>
      <c r="F339" s="250"/>
      <c r="G339" s="78"/>
      <c r="H339" s="78"/>
      <c r="I339" s="269"/>
    </row>
    <row r="340" spans="1:9">
      <c r="A340" s="426"/>
      <c r="B340" s="254" t="s">
        <v>63</v>
      </c>
      <c r="C340" s="55" t="s">
        <v>872</v>
      </c>
      <c r="D340" s="250" t="s">
        <v>5</v>
      </c>
      <c r="E340" s="250">
        <v>1</v>
      </c>
      <c r="F340" s="250"/>
      <c r="G340" s="78"/>
      <c r="H340" s="78"/>
      <c r="I340" s="269"/>
    </row>
    <row r="341" spans="1:9" ht="38.25">
      <c r="A341" s="426"/>
      <c r="B341" s="254" t="s">
        <v>64</v>
      </c>
      <c r="C341" s="55" t="s">
        <v>960</v>
      </c>
      <c r="D341" s="250" t="s">
        <v>4</v>
      </c>
      <c r="E341" s="250">
        <v>1</v>
      </c>
      <c r="F341" s="250"/>
      <c r="G341" s="78"/>
      <c r="H341" s="78"/>
      <c r="I341" s="269"/>
    </row>
    <row r="342" spans="1:9" ht="25.5">
      <c r="A342" s="426"/>
      <c r="B342" s="254" t="s">
        <v>65</v>
      </c>
      <c r="C342" s="55" t="s">
        <v>961</v>
      </c>
      <c r="D342" s="250" t="s">
        <v>59</v>
      </c>
      <c r="E342" s="250">
        <v>2</v>
      </c>
      <c r="F342" s="250"/>
      <c r="G342" s="78"/>
      <c r="H342" s="78"/>
      <c r="I342" s="269"/>
    </row>
    <row r="343" spans="1:9" ht="25.5">
      <c r="A343" s="426"/>
      <c r="B343" s="254" t="s">
        <v>66</v>
      </c>
      <c r="C343" s="55" t="s">
        <v>873</v>
      </c>
      <c r="D343" s="250" t="s">
        <v>60</v>
      </c>
      <c r="E343" s="250">
        <v>2</v>
      </c>
      <c r="F343" s="250"/>
      <c r="G343" s="78"/>
      <c r="H343" s="78"/>
      <c r="I343" s="269"/>
    </row>
    <row r="344" spans="1:9" ht="38.25">
      <c r="A344" s="426"/>
      <c r="B344" s="254" t="s">
        <v>67</v>
      </c>
      <c r="C344" s="55" t="s">
        <v>962</v>
      </c>
      <c r="D344" s="250" t="s">
        <v>4</v>
      </c>
      <c r="E344" s="250">
        <v>1</v>
      </c>
      <c r="F344" s="250"/>
      <c r="G344" s="78"/>
      <c r="H344" s="78"/>
      <c r="I344" s="269"/>
    </row>
    <row r="345" spans="1:9">
      <c r="A345" s="426"/>
      <c r="B345" s="254" t="s">
        <v>68</v>
      </c>
      <c r="C345" s="55" t="s">
        <v>963</v>
      </c>
      <c r="D345" s="250" t="s">
        <v>61</v>
      </c>
      <c r="E345" s="250">
        <v>3</v>
      </c>
      <c r="F345" s="250"/>
      <c r="G345" s="78"/>
      <c r="H345" s="78"/>
      <c r="I345" s="269"/>
    </row>
    <row r="346" spans="1:9" ht="25.5">
      <c r="A346" s="426"/>
      <c r="B346" s="254" t="s">
        <v>69</v>
      </c>
      <c r="C346" s="55" t="s">
        <v>1205</v>
      </c>
      <c r="D346" s="250" t="s">
        <v>62</v>
      </c>
      <c r="E346" s="250">
        <v>3</v>
      </c>
      <c r="F346" s="250"/>
      <c r="G346" s="78"/>
      <c r="H346" s="78"/>
      <c r="I346" s="269"/>
    </row>
    <row r="347" spans="1:9" ht="38.25">
      <c r="A347" s="426"/>
      <c r="B347" s="254" t="s">
        <v>70</v>
      </c>
      <c r="C347" s="55" t="s">
        <v>91</v>
      </c>
      <c r="D347" s="421" t="s">
        <v>5</v>
      </c>
      <c r="E347" s="421">
        <v>1</v>
      </c>
      <c r="F347" s="250"/>
      <c r="G347" s="78"/>
      <c r="H347" s="78"/>
      <c r="I347" s="269"/>
    </row>
    <row r="348" spans="1:9" ht="25.5">
      <c r="A348" s="426"/>
      <c r="C348" s="55" t="s">
        <v>1186</v>
      </c>
      <c r="D348" s="421"/>
      <c r="E348" s="421"/>
      <c r="F348" s="250"/>
      <c r="G348" s="78"/>
      <c r="H348" s="78"/>
      <c r="I348" s="269"/>
    </row>
    <row r="349" spans="1:9">
      <c r="A349" s="426"/>
      <c r="B349" s="254" t="s">
        <v>71</v>
      </c>
      <c r="C349" s="55" t="s">
        <v>936</v>
      </c>
      <c r="D349" s="250" t="s">
        <v>48</v>
      </c>
      <c r="E349" s="250">
        <v>1</v>
      </c>
      <c r="F349" s="250"/>
      <c r="G349" s="78"/>
      <c r="H349" s="78"/>
      <c r="I349" s="269"/>
    </row>
    <row r="350" spans="1:9" ht="51">
      <c r="A350" s="426"/>
      <c r="B350" s="254" t="s">
        <v>72</v>
      </c>
      <c r="C350" s="55" t="s">
        <v>53</v>
      </c>
      <c r="D350" s="250" t="s">
        <v>5</v>
      </c>
      <c r="E350" s="250">
        <v>1</v>
      </c>
      <c r="F350" s="250"/>
      <c r="G350" s="78"/>
      <c r="H350" s="78"/>
      <c r="I350" s="269"/>
    </row>
    <row r="351" spans="1:9" ht="22.5" customHeight="1">
      <c r="A351" s="426" t="s">
        <v>276</v>
      </c>
      <c r="B351" s="428" t="s">
        <v>254</v>
      </c>
      <c r="C351" s="428"/>
      <c r="D351" s="250" t="s">
        <v>4</v>
      </c>
      <c r="E351" s="250">
        <v>2</v>
      </c>
      <c r="F351" s="250"/>
      <c r="G351" s="78"/>
      <c r="H351" s="78"/>
      <c r="I351" s="269"/>
    </row>
    <row r="352" spans="1:9" ht="22.5" customHeight="1">
      <c r="A352" s="426"/>
      <c r="B352" s="262" t="s">
        <v>127</v>
      </c>
      <c r="C352" s="262" t="s">
        <v>247</v>
      </c>
      <c r="D352" s="250" t="s">
        <v>48</v>
      </c>
      <c r="E352" s="250">
        <v>2</v>
      </c>
      <c r="F352" s="250"/>
      <c r="G352" s="78"/>
      <c r="H352" s="78"/>
      <c r="I352" s="269"/>
    </row>
    <row r="353" spans="1:9" ht="22.5" customHeight="1">
      <c r="A353" s="426"/>
      <c r="B353" s="428" t="s">
        <v>255</v>
      </c>
      <c r="C353" s="428"/>
      <c r="D353" s="250"/>
      <c r="E353" s="250"/>
      <c r="F353" s="250"/>
      <c r="G353" s="78"/>
      <c r="H353" s="78"/>
      <c r="I353" s="269"/>
    </row>
    <row r="354" spans="1:9">
      <c r="A354" s="426"/>
      <c r="B354" s="254" t="s">
        <v>63</v>
      </c>
      <c r="C354" s="55" t="s">
        <v>875</v>
      </c>
      <c r="D354" s="250" t="s">
        <v>5</v>
      </c>
      <c r="E354" s="250">
        <v>1</v>
      </c>
      <c r="F354" s="250"/>
      <c r="G354" s="78"/>
      <c r="H354" s="78"/>
      <c r="I354" s="269"/>
    </row>
    <row r="355" spans="1:9" ht="38.25">
      <c r="A355" s="426"/>
      <c r="B355" s="254" t="s">
        <v>64</v>
      </c>
      <c r="C355" s="55" t="s">
        <v>1297</v>
      </c>
      <c r="D355" s="250" t="s">
        <v>4</v>
      </c>
      <c r="E355" s="250">
        <v>1</v>
      </c>
      <c r="F355" s="250"/>
      <c r="G355" s="78"/>
      <c r="H355" s="78"/>
      <c r="I355" s="269"/>
    </row>
    <row r="356" spans="1:9" ht="25.5">
      <c r="A356" s="426"/>
      <c r="B356" s="254" t="s">
        <v>65</v>
      </c>
      <c r="C356" s="55" t="s">
        <v>961</v>
      </c>
      <c r="D356" s="250" t="s">
        <v>59</v>
      </c>
      <c r="E356" s="250">
        <v>2</v>
      </c>
      <c r="F356" s="250"/>
      <c r="G356" s="78"/>
      <c r="H356" s="78"/>
      <c r="I356" s="269"/>
    </row>
    <row r="357" spans="1:9" ht="25.5">
      <c r="A357" s="426"/>
      <c r="B357" s="254" t="s">
        <v>66</v>
      </c>
      <c r="C357" s="55" t="s">
        <v>873</v>
      </c>
      <c r="D357" s="250" t="s">
        <v>60</v>
      </c>
      <c r="E357" s="250">
        <v>2</v>
      </c>
      <c r="F357" s="250"/>
      <c r="G357" s="78"/>
      <c r="H357" s="78"/>
      <c r="I357" s="269"/>
    </row>
    <row r="358" spans="1:9" ht="38.25">
      <c r="A358" s="426"/>
      <c r="B358" s="254" t="s">
        <v>67</v>
      </c>
      <c r="C358" s="55" t="s">
        <v>1322</v>
      </c>
      <c r="D358" s="250" t="s">
        <v>4</v>
      </c>
      <c r="E358" s="250">
        <v>1</v>
      </c>
      <c r="F358" s="250"/>
      <c r="G358" s="78"/>
      <c r="H358" s="78"/>
      <c r="I358" s="269"/>
    </row>
    <row r="359" spans="1:9">
      <c r="A359" s="426"/>
      <c r="B359" s="254" t="s">
        <v>68</v>
      </c>
      <c r="C359" s="55" t="s">
        <v>881</v>
      </c>
      <c r="D359" s="250" t="s">
        <v>61</v>
      </c>
      <c r="E359" s="250">
        <v>3</v>
      </c>
      <c r="F359" s="250"/>
      <c r="G359" s="78"/>
      <c r="H359" s="78"/>
      <c r="I359" s="269"/>
    </row>
    <row r="360" spans="1:9" ht="25.5">
      <c r="A360" s="426"/>
      <c r="B360" s="254" t="s">
        <v>69</v>
      </c>
      <c r="C360" s="55" t="s">
        <v>1205</v>
      </c>
      <c r="D360" s="250" t="s">
        <v>62</v>
      </c>
      <c r="E360" s="250">
        <v>3</v>
      </c>
      <c r="F360" s="250"/>
      <c r="G360" s="78"/>
      <c r="H360" s="78"/>
      <c r="I360" s="269"/>
    </row>
    <row r="361" spans="1:9" ht="38.25">
      <c r="A361" s="426"/>
      <c r="B361" s="425" t="s">
        <v>70</v>
      </c>
      <c r="C361" s="55" t="s">
        <v>91</v>
      </c>
      <c r="D361" s="421" t="s">
        <v>5</v>
      </c>
      <c r="E361" s="421">
        <v>1</v>
      </c>
      <c r="F361" s="250"/>
      <c r="G361" s="78"/>
      <c r="H361" s="78"/>
      <c r="I361" s="269"/>
    </row>
    <row r="362" spans="1:9" ht="25.5">
      <c r="A362" s="426"/>
      <c r="B362" s="425"/>
      <c r="C362" s="55" t="s">
        <v>1186</v>
      </c>
      <c r="D362" s="421"/>
      <c r="E362" s="421"/>
      <c r="F362" s="250"/>
      <c r="G362" s="78"/>
      <c r="H362" s="78"/>
      <c r="I362" s="269"/>
    </row>
    <row r="363" spans="1:9">
      <c r="A363" s="426"/>
      <c r="B363" s="254" t="s">
        <v>71</v>
      </c>
      <c r="C363" s="55" t="s">
        <v>936</v>
      </c>
      <c r="D363" s="250" t="s">
        <v>48</v>
      </c>
      <c r="E363" s="250">
        <v>1</v>
      </c>
      <c r="F363" s="250"/>
      <c r="G363" s="78"/>
      <c r="H363" s="78"/>
      <c r="I363" s="269"/>
    </row>
    <row r="364" spans="1:9" ht="51">
      <c r="A364" s="426"/>
      <c r="B364" s="254" t="s">
        <v>72</v>
      </c>
      <c r="C364" s="55" t="s">
        <v>53</v>
      </c>
      <c r="D364" s="250" t="s">
        <v>5</v>
      </c>
      <c r="E364" s="250">
        <v>1</v>
      </c>
      <c r="F364" s="250"/>
      <c r="G364" s="78"/>
      <c r="H364" s="78"/>
      <c r="I364" s="269"/>
    </row>
    <row r="365" spans="1:9">
      <c r="A365" s="426" t="s">
        <v>277</v>
      </c>
      <c r="B365" s="428" t="s">
        <v>257</v>
      </c>
      <c r="C365" s="428"/>
      <c r="D365" s="250"/>
      <c r="E365" s="250"/>
      <c r="F365" s="250"/>
      <c r="G365" s="78"/>
      <c r="H365" s="78"/>
      <c r="I365" s="269"/>
    </row>
    <row r="366" spans="1:9">
      <c r="A366" s="426"/>
      <c r="B366" s="262" t="s">
        <v>127</v>
      </c>
      <c r="C366" s="262" t="s">
        <v>247</v>
      </c>
      <c r="D366" s="250" t="s">
        <v>48</v>
      </c>
      <c r="E366" s="250">
        <v>1</v>
      </c>
      <c r="F366" s="250"/>
      <c r="G366" s="78"/>
      <c r="H366" s="78"/>
      <c r="I366" s="269"/>
    </row>
    <row r="367" spans="1:9" ht="20.25" customHeight="1">
      <c r="A367" s="426"/>
      <c r="B367" s="428" t="s">
        <v>258</v>
      </c>
      <c r="C367" s="428"/>
      <c r="D367" s="250"/>
      <c r="E367" s="250"/>
      <c r="F367" s="250"/>
      <c r="G367" s="78"/>
      <c r="H367" s="78"/>
      <c r="I367" s="269"/>
    </row>
    <row r="368" spans="1:9">
      <c r="A368" s="426"/>
      <c r="B368" s="254" t="s">
        <v>63</v>
      </c>
      <c r="C368" s="55" t="s">
        <v>876</v>
      </c>
      <c r="D368" s="250" t="s">
        <v>95</v>
      </c>
      <c r="E368" s="250">
        <v>1</v>
      </c>
      <c r="F368" s="250"/>
      <c r="G368" s="78"/>
      <c r="H368" s="78"/>
      <c r="I368" s="269"/>
    </row>
    <row r="369" spans="1:9" ht="30" customHeight="1">
      <c r="A369" s="426"/>
      <c r="B369" s="254" t="s">
        <v>64</v>
      </c>
      <c r="C369" s="55" t="s">
        <v>1298</v>
      </c>
      <c r="D369" s="250" t="s">
        <v>96</v>
      </c>
      <c r="E369" s="250">
        <v>1</v>
      </c>
      <c r="F369" s="250"/>
      <c r="G369" s="78"/>
      <c r="H369" s="78"/>
      <c r="I369" s="269"/>
    </row>
    <row r="370" spans="1:9" ht="25.5">
      <c r="A370" s="426"/>
      <c r="B370" s="254" t="s">
        <v>65</v>
      </c>
      <c r="C370" s="55" t="s">
        <v>877</v>
      </c>
      <c r="D370" s="250" t="s">
        <v>60</v>
      </c>
      <c r="E370" s="250">
        <v>2</v>
      </c>
      <c r="F370" s="250"/>
      <c r="G370" s="78"/>
      <c r="H370" s="78"/>
      <c r="I370" s="269"/>
    </row>
    <row r="371" spans="1:9" ht="30.75" customHeight="1">
      <c r="A371" s="426"/>
      <c r="B371" s="254" t="s">
        <v>66</v>
      </c>
      <c r="C371" s="55" t="s">
        <v>878</v>
      </c>
      <c r="D371" s="250" t="s">
        <v>61</v>
      </c>
      <c r="E371" s="250">
        <v>2</v>
      </c>
      <c r="F371" s="250"/>
      <c r="G371" s="78"/>
      <c r="H371" s="78"/>
      <c r="I371" s="269"/>
    </row>
    <row r="372" spans="1:9" ht="18" customHeight="1">
      <c r="A372" s="426"/>
      <c r="B372" s="254" t="s">
        <v>67</v>
      </c>
      <c r="C372" s="55" t="s">
        <v>879</v>
      </c>
      <c r="D372" s="250" t="s">
        <v>62</v>
      </c>
      <c r="E372" s="250">
        <v>3</v>
      </c>
      <c r="F372" s="250"/>
      <c r="G372" s="78"/>
      <c r="H372" s="78"/>
      <c r="I372" s="269"/>
    </row>
    <row r="373" spans="1:9" ht="20.25" customHeight="1">
      <c r="A373" s="426"/>
      <c r="B373" s="254" t="s">
        <v>74</v>
      </c>
      <c r="C373" s="55" t="s">
        <v>1203</v>
      </c>
      <c r="D373" s="250" t="s">
        <v>62</v>
      </c>
      <c r="E373" s="250">
        <v>3</v>
      </c>
      <c r="F373" s="250"/>
      <c r="G373" s="78"/>
      <c r="H373" s="78"/>
      <c r="I373" s="269"/>
    </row>
    <row r="374" spans="1:9">
      <c r="A374" s="426"/>
      <c r="B374" s="254" t="s">
        <v>69</v>
      </c>
      <c r="C374" s="55" t="s">
        <v>936</v>
      </c>
      <c r="D374" s="250" t="s">
        <v>48</v>
      </c>
      <c r="E374" s="250">
        <v>1</v>
      </c>
      <c r="F374" s="250"/>
      <c r="G374" s="78"/>
      <c r="H374" s="78"/>
      <c r="I374" s="269"/>
    </row>
    <row r="375" spans="1:9" ht="50.25" customHeight="1">
      <c r="A375" s="426"/>
      <c r="B375" s="254" t="s">
        <v>70</v>
      </c>
      <c r="C375" s="55" t="s">
        <v>1327</v>
      </c>
      <c r="D375" s="250" t="s">
        <v>97</v>
      </c>
      <c r="E375" s="250">
        <v>1</v>
      </c>
      <c r="F375" s="250"/>
      <c r="G375" s="78"/>
      <c r="H375" s="78"/>
      <c r="I375" s="269"/>
    </row>
    <row r="376" spans="1:9">
      <c r="A376" s="426" t="s">
        <v>278</v>
      </c>
      <c r="B376" s="428" t="s">
        <v>259</v>
      </c>
      <c r="C376" s="428"/>
      <c r="D376" s="250"/>
      <c r="E376" s="250"/>
      <c r="F376" s="250"/>
      <c r="G376" s="78"/>
      <c r="H376" s="78"/>
      <c r="I376" s="269"/>
    </row>
    <row r="377" spans="1:9">
      <c r="A377" s="426"/>
      <c r="B377" s="262" t="s">
        <v>127</v>
      </c>
      <c r="C377" s="262" t="s">
        <v>247</v>
      </c>
      <c r="D377" s="250" t="s">
        <v>4</v>
      </c>
      <c r="E377" s="250">
        <v>1</v>
      </c>
      <c r="F377" s="250"/>
      <c r="G377" s="78"/>
      <c r="H377" s="78"/>
      <c r="I377" s="269"/>
    </row>
    <row r="378" spans="1:9" ht="24.75" customHeight="1">
      <c r="A378" s="426"/>
      <c r="B378" s="428" t="s">
        <v>260</v>
      </c>
      <c r="C378" s="428"/>
      <c r="D378" s="250"/>
      <c r="E378" s="250"/>
      <c r="F378" s="250"/>
      <c r="G378" s="78"/>
      <c r="H378" s="78"/>
      <c r="I378" s="269"/>
    </row>
    <row r="379" spans="1:9">
      <c r="A379" s="426"/>
      <c r="B379" s="254" t="s">
        <v>63</v>
      </c>
      <c r="C379" s="55" t="s">
        <v>880</v>
      </c>
      <c r="D379" s="250" t="s">
        <v>5</v>
      </c>
      <c r="E379" s="250">
        <v>1</v>
      </c>
      <c r="F379" s="250"/>
      <c r="G379" s="78"/>
      <c r="H379" s="78"/>
      <c r="I379" s="269"/>
    </row>
    <row r="380" spans="1:9" ht="19.5" customHeight="1">
      <c r="A380" s="426"/>
      <c r="B380" s="254" t="s">
        <v>64</v>
      </c>
      <c r="C380" s="55" t="s">
        <v>964</v>
      </c>
      <c r="D380" s="250" t="s">
        <v>62</v>
      </c>
      <c r="E380" s="250">
        <v>6</v>
      </c>
      <c r="F380" s="250"/>
      <c r="G380" s="78"/>
      <c r="H380" s="78"/>
      <c r="I380" s="269"/>
    </row>
    <row r="381" spans="1:9" ht="25.5">
      <c r="A381" s="426"/>
      <c r="B381" s="254" t="s">
        <v>65</v>
      </c>
      <c r="C381" s="55" t="s">
        <v>100</v>
      </c>
      <c r="D381" s="250" t="s">
        <v>60</v>
      </c>
      <c r="E381" s="250">
        <v>2</v>
      </c>
      <c r="F381" s="250"/>
      <c r="G381" s="78"/>
      <c r="H381" s="78"/>
      <c r="I381" s="269"/>
    </row>
    <row r="382" spans="1:9">
      <c r="A382" s="426"/>
      <c r="B382" s="254" t="s">
        <v>66</v>
      </c>
      <c r="C382" s="55" t="s">
        <v>936</v>
      </c>
      <c r="D382" s="250" t="s">
        <v>4</v>
      </c>
      <c r="E382" s="250">
        <v>1</v>
      </c>
      <c r="F382" s="250"/>
      <c r="G382" s="78"/>
      <c r="H382" s="78"/>
      <c r="I382" s="269"/>
    </row>
    <row r="383" spans="1:9">
      <c r="A383" s="313"/>
      <c r="B383" s="453" t="s">
        <v>965</v>
      </c>
      <c r="C383" s="453"/>
      <c r="D383" s="453"/>
      <c r="E383" s="453"/>
      <c r="F383" s="311"/>
      <c r="G383" s="78"/>
      <c r="H383" s="78"/>
      <c r="I383" s="269"/>
    </row>
    <row r="384" spans="1:9" ht="30" customHeight="1">
      <c r="A384" s="258" t="s">
        <v>279</v>
      </c>
      <c r="B384" s="441" t="s">
        <v>1303</v>
      </c>
      <c r="C384" s="441"/>
      <c r="D384" s="250"/>
      <c r="E384" s="250"/>
      <c r="F384" s="250"/>
      <c r="G384" s="78"/>
      <c r="H384" s="78"/>
      <c r="I384" s="269"/>
    </row>
    <row r="385" spans="1:9" ht="17.25" customHeight="1">
      <c r="A385" s="258"/>
      <c r="B385" s="262" t="s">
        <v>127</v>
      </c>
      <c r="C385" s="262" t="s">
        <v>247</v>
      </c>
      <c r="D385" s="250" t="s">
        <v>62</v>
      </c>
      <c r="E385" s="250">
        <v>12</v>
      </c>
      <c r="F385" s="250"/>
      <c r="G385" s="78"/>
      <c r="H385" s="78"/>
      <c r="I385" s="269"/>
    </row>
    <row r="386" spans="1:9" ht="39.75" customHeight="1">
      <c r="A386" s="258" t="s">
        <v>280</v>
      </c>
      <c r="B386" s="441" t="s">
        <v>987</v>
      </c>
      <c r="C386" s="441"/>
      <c r="D386" s="250"/>
      <c r="E386" s="250"/>
      <c r="F386" s="250"/>
      <c r="G386" s="78"/>
      <c r="H386" s="78"/>
      <c r="I386" s="269"/>
    </row>
    <row r="387" spans="1:9" ht="12.75" customHeight="1">
      <c r="A387" s="258"/>
      <c r="B387" s="246" t="s">
        <v>63</v>
      </c>
      <c r="C387" s="246" t="s">
        <v>134</v>
      </c>
      <c r="D387" s="250" t="s">
        <v>5</v>
      </c>
      <c r="E387" s="250">
        <v>1</v>
      </c>
      <c r="F387" s="250"/>
      <c r="G387" s="78"/>
      <c r="H387" s="78"/>
      <c r="I387" s="269"/>
    </row>
    <row r="388" spans="1:9" ht="12" customHeight="1">
      <c r="A388" s="258"/>
      <c r="B388" s="246" t="s">
        <v>122</v>
      </c>
      <c r="C388" s="246" t="s">
        <v>135</v>
      </c>
      <c r="D388" s="250" t="s">
        <v>5</v>
      </c>
      <c r="E388" s="250">
        <v>1</v>
      </c>
      <c r="F388" s="250"/>
      <c r="G388" s="78"/>
      <c r="H388" s="78"/>
      <c r="I388" s="269"/>
    </row>
    <row r="389" spans="1:9" ht="30.75" customHeight="1">
      <c r="A389" s="258" t="s">
        <v>281</v>
      </c>
      <c r="B389" s="441" t="s">
        <v>262</v>
      </c>
      <c r="C389" s="441"/>
      <c r="D389" s="250"/>
      <c r="E389" s="250"/>
      <c r="F389" s="250"/>
      <c r="G389" s="78"/>
      <c r="H389" s="78"/>
      <c r="I389" s="269"/>
    </row>
    <row r="390" spans="1:9" ht="11.25" customHeight="1">
      <c r="A390" s="258"/>
      <c r="B390" s="246" t="s">
        <v>120</v>
      </c>
      <c r="C390" s="246" t="s">
        <v>121</v>
      </c>
      <c r="D390" s="250" t="s">
        <v>5</v>
      </c>
      <c r="E390" s="250">
        <v>1</v>
      </c>
      <c r="F390" s="250"/>
      <c r="G390" s="78"/>
      <c r="H390" s="78"/>
      <c r="I390" s="269"/>
    </row>
    <row r="391" spans="1:9" ht="10.5" customHeight="1">
      <c r="A391" s="258"/>
      <c r="B391" s="246" t="s">
        <v>122</v>
      </c>
      <c r="C391" s="246" t="s">
        <v>123</v>
      </c>
      <c r="D391" s="250" t="s">
        <v>5</v>
      </c>
      <c r="E391" s="250">
        <v>1</v>
      </c>
      <c r="F391" s="250"/>
      <c r="G391" s="78"/>
      <c r="H391" s="78"/>
      <c r="I391" s="269"/>
    </row>
    <row r="392" spans="1:9" ht="15" customHeight="1">
      <c r="A392" s="258"/>
      <c r="B392" s="246" t="s">
        <v>122</v>
      </c>
      <c r="C392" s="246" t="s">
        <v>124</v>
      </c>
      <c r="D392" s="250" t="s">
        <v>5</v>
      </c>
      <c r="E392" s="250">
        <v>1</v>
      </c>
      <c r="F392" s="250"/>
      <c r="G392" s="78"/>
      <c r="H392" s="78"/>
      <c r="I392" s="269"/>
    </row>
    <row r="393" spans="1:9" ht="13.5" customHeight="1">
      <c r="A393" s="258"/>
      <c r="B393" s="246" t="s">
        <v>66</v>
      </c>
      <c r="C393" s="246" t="s">
        <v>125</v>
      </c>
      <c r="D393" s="250" t="s">
        <v>5</v>
      </c>
      <c r="E393" s="250">
        <v>1</v>
      </c>
      <c r="F393" s="250"/>
      <c r="G393" s="78"/>
      <c r="H393" s="78"/>
      <c r="I393" s="269"/>
    </row>
    <row r="394" spans="1:9" ht="41.25" customHeight="1">
      <c r="A394" s="258" t="s">
        <v>282</v>
      </c>
      <c r="B394" s="441" t="s">
        <v>263</v>
      </c>
      <c r="C394" s="441"/>
      <c r="D394" s="250"/>
      <c r="E394" s="250"/>
      <c r="F394" s="250"/>
      <c r="G394" s="78"/>
      <c r="H394" s="78"/>
      <c r="I394" s="269"/>
    </row>
    <row r="395" spans="1:9" ht="16.5" customHeight="1">
      <c r="A395" s="258"/>
      <c r="B395" s="246" t="s">
        <v>127</v>
      </c>
      <c r="C395" s="246" t="s">
        <v>129</v>
      </c>
      <c r="D395" s="250"/>
      <c r="E395" s="250"/>
      <c r="F395" s="250"/>
      <c r="G395" s="78"/>
      <c r="H395" s="78"/>
      <c r="I395" s="269"/>
    </row>
    <row r="396" spans="1:9">
      <c r="A396" s="258"/>
      <c r="B396" s="254" t="s">
        <v>63</v>
      </c>
      <c r="C396" s="55" t="s">
        <v>128</v>
      </c>
      <c r="D396" s="250" t="s">
        <v>62</v>
      </c>
      <c r="E396" s="250">
        <v>3</v>
      </c>
      <c r="F396" s="250"/>
      <c r="G396" s="78"/>
      <c r="H396" s="78"/>
      <c r="I396" s="269"/>
    </row>
    <row r="397" spans="1:9">
      <c r="A397" s="258"/>
      <c r="B397" s="254" t="s">
        <v>64</v>
      </c>
      <c r="C397" s="55" t="s">
        <v>88</v>
      </c>
      <c r="D397" s="250" t="s">
        <v>62</v>
      </c>
      <c r="E397" s="250">
        <v>2</v>
      </c>
      <c r="F397" s="250"/>
      <c r="G397" s="78"/>
      <c r="H397" s="78"/>
      <c r="I397" s="269"/>
    </row>
    <row r="398" spans="1:9">
      <c r="A398" s="258"/>
      <c r="B398" s="254" t="s">
        <v>65</v>
      </c>
      <c r="C398" s="55" t="s">
        <v>138</v>
      </c>
      <c r="D398" s="250" t="s">
        <v>5</v>
      </c>
      <c r="E398" s="250">
        <v>1</v>
      </c>
      <c r="F398" s="250"/>
      <c r="G398" s="78"/>
      <c r="H398" s="78"/>
      <c r="I398" s="269"/>
    </row>
    <row r="399" spans="1:9">
      <c r="A399" s="258"/>
      <c r="B399" s="254" t="s">
        <v>130</v>
      </c>
      <c r="C399" s="55" t="s">
        <v>131</v>
      </c>
      <c r="D399" s="250"/>
      <c r="E399" s="250"/>
      <c r="F399" s="250"/>
      <c r="G399" s="78"/>
      <c r="H399" s="78"/>
      <c r="I399" s="269"/>
    </row>
    <row r="400" spans="1:9">
      <c r="A400" s="258"/>
      <c r="B400" s="254" t="s">
        <v>63</v>
      </c>
      <c r="C400" s="55" t="s">
        <v>132</v>
      </c>
      <c r="D400" s="250" t="s">
        <v>62</v>
      </c>
      <c r="E400" s="250">
        <f>E385</f>
        <v>12</v>
      </c>
      <c r="F400" s="250"/>
      <c r="G400" s="78"/>
      <c r="H400" s="78"/>
      <c r="I400" s="269"/>
    </row>
    <row r="401" spans="1:9">
      <c r="A401" s="258"/>
      <c r="B401" s="254"/>
      <c r="C401" s="55"/>
      <c r="D401" s="250"/>
      <c r="E401" s="250"/>
      <c r="F401" s="250"/>
      <c r="G401" s="78"/>
      <c r="H401" s="78"/>
      <c r="I401" s="269"/>
    </row>
    <row r="402" spans="1:9" ht="25.5" customHeight="1">
      <c r="A402" s="424" t="s">
        <v>283</v>
      </c>
      <c r="B402" s="424"/>
      <c r="C402" s="424"/>
      <c r="D402" s="250"/>
      <c r="E402" s="250"/>
      <c r="F402" s="250"/>
      <c r="G402" s="78"/>
      <c r="H402" s="78"/>
      <c r="I402" s="269"/>
    </row>
    <row r="403" spans="1:9" ht="41.25" customHeight="1">
      <c r="A403" s="66"/>
      <c r="B403" s="445" t="s">
        <v>7</v>
      </c>
      <c r="C403" s="445"/>
      <c r="D403" s="250"/>
      <c r="E403" s="250"/>
      <c r="F403" s="250"/>
      <c r="G403" s="78"/>
      <c r="H403" s="78"/>
      <c r="I403" s="269"/>
    </row>
    <row r="404" spans="1:9" ht="40.5" customHeight="1">
      <c r="A404" s="250" t="s">
        <v>284</v>
      </c>
      <c r="B404" s="428" t="s">
        <v>1273</v>
      </c>
      <c r="C404" s="428"/>
      <c r="D404" s="250" t="s">
        <v>4</v>
      </c>
      <c r="E404" s="250">
        <v>2</v>
      </c>
      <c r="F404" s="250"/>
      <c r="G404" s="78"/>
      <c r="H404" s="78"/>
      <c r="I404" s="269"/>
    </row>
    <row r="405" spans="1:9" ht="25.5" customHeight="1">
      <c r="A405" s="250" t="s">
        <v>285</v>
      </c>
      <c r="B405" s="428" t="s">
        <v>1274</v>
      </c>
      <c r="C405" s="428"/>
      <c r="D405" s="250"/>
      <c r="E405" s="250"/>
      <c r="F405" s="250"/>
      <c r="G405" s="78"/>
      <c r="H405" s="78"/>
      <c r="I405" s="269"/>
    </row>
    <row r="406" spans="1:9">
      <c r="A406" s="250"/>
      <c r="B406" s="262" t="s">
        <v>611</v>
      </c>
      <c r="C406" s="262" t="s">
        <v>603</v>
      </c>
      <c r="D406" s="250" t="s">
        <v>48</v>
      </c>
      <c r="E406" s="250">
        <v>2</v>
      </c>
      <c r="F406" s="250"/>
      <c r="G406" s="78"/>
      <c r="H406" s="78"/>
      <c r="I406" s="269"/>
    </row>
    <row r="407" spans="1:9">
      <c r="A407" s="250"/>
      <c r="B407" s="262" t="s">
        <v>612</v>
      </c>
      <c r="C407" s="262" t="s">
        <v>604</v>
      </c>
      <c r="D407" s="250" t="s">
        <v>48</v>
      </c>
      <c r="E407" s="250">
        <v>2</v>
      </c>
      <c r="F407" s="250"/>
      <c r="G407" s="78"/>
      <c r="H407" s="78"/>
      <c r="I407" s="269"/>
    </row>
    <row r="408" spans="1:9" ht="30.75" customHeight="1">
      <c r="A408" s="250" t="s">
        <v>882</v>
      </c>
      <c r="B408" s="428" t="s">
        <v>1275</v>
      </c>
      <c r="C408" s="428"/>
      <c r="D408" s="250" t="s">
        <v>598</v>
      </c>
      <c r="E408" s="250">
        <v>6</v>
      </c>
      <c r="F408" s="250"/>
      <c r="G408" s="78"/>
      <c r="H408" s="78"/>
      <c r="I408" s="269"/>
    </row>
    <row r="409" spans="1:9" ht="42.75" customHeight="1">
      <c r="A409" s="250" t="s">
        <v>286</v>
      </c>
      <c r="B409" s="428" t="s">
        <v>1276</v>
      </c>
      <c r="C409" s="428"/>
      <c r="D409" s="250" t="s">
        <v>62</v>
      </c>
      <c r="E409" s="250">
        <v>6</v>
      </c>
      <c r="F409" s="250"/>
      <c r="G409" s="78"/>
      <c r="H409" s="78"/>
      <c r="I409" s="269"/>
    </row>
    <row r="410" spans="1:9" ht="49.5" customHeight="1">
      <c r="A410" s="250" t="s">
        <v>287</v>
      </c>
      <c r="B410" s="428" t="s">
        <v>1277</v>
      </c>
      <c r="C410" s="428"/>
      <c r="D410" s="250" t="s">
        <v>62</v>
      </c>
      <c r="E410" s="250">
        <v>6</v>
      </c>
      <c r="F410" s="250"/>
      <c r="G410" s="78"/>
      <c r="H410" s="78"/>
      <c r="I410" s="269"/>
    </row>
    <row r="411" spans="1:9" ht="47.25" customHeight="1">
      <c r="A411" s="250" t="s">
        <v>902</v>
      </c>
      <c r="B411" s="441" t="s">
        <v>966</v>
      </c>
      <c r="C411" s="441"/>
      <c r="D411" s="250" t="s">
        <v>4</v>
      </c>
      <c r="E411" s="250">
        <v>2</v>
      </c>
      <c r="F411" s="250"/>
      <c r="G411" s="78"/>
      <c r="H411" s="78"/>
      <c r="I411" s="269"/>
    </row>
    <row r="412" spans="1:9" ht="50.25" customHeight="1">
      <c r="A412" s="250" t="s">
        <v>903</v>
      </c>
      <c r="B412" s="441" t="s">
        <v>901</v>
      </c>
      <c r="C412" s="441"/>
      <c r="D412" s="250"/>
      <c r="E412" s="250"/>
      <c r="F412" s="250"/>
      <c r="G412" s="78"/>
      <c r="H412" s="78"/>
      <c r="I412" s="269"/>
    </row>
    <row r="413" spans="1:9" ht="22.5" customHeight="1">
      <c r="A413" s="250"/>
      <c r="B413" s="60" t="s">
        <v>63</v>
      </c>
      <c r="C413" s="55" t="s">
        <v>849</v>
      </c>
      <c r="D413" s="250" t="s">
        <v>5</v>
      </c>
      <c r="E413" s="250">
        <v>1</v>
      </c>
      <c r="F413" s="250"/>
      <c r="G413" s="78"/>
      <c r="H413" s="78"/>
      <c r="I413" s="269"/>
    </row>
    <row r="414" spans="1:9" ht="42.75" customHeight="1">
      <c r="A414" s="250"/>
      <c r="B414" s="60" t="s">
        <v>64</v>
      </c>
      <c r="C414" s="55" t="s">
        <v>855</v>
      </c>
      <c r="D414" s="250" t="s">
        <v>5</v>
      </c>
      <c r="E414" s="250">
        <v>1</v>
      </c>
      <c r="F414" s="250"/>
      <c r="G414" s="78"/>
      <c r="H414" s="78"/>
      <c r="I414" s="269"/>
    </row>
    <row r="415" spans="1:9" ht="19.5" customHeight="1">
      <c r="A415" s="250"/>
      <c r="B415" s="60" t="s">
        <v>65</v>
      </c>
      <c r="C415" s="55" t="s">
        <v>851</v>
      </c>
      <c r="D415" s="250"/>
      <c r="E415" s="250"/>
      <c r="F415" s="250"/>
      <c r="G415" s="78"/>
      <c r="H415" s="78"/>
      <c r="I415" s="269"/>
    </row>
    <row r="416" spans="1:9" ht="15" customHeight="1">
      <c r="A416" s="250"/>
      <c r="B416" s="60" t="s">
        <v>127</v>
      </c>
      <c r="C416" s="55" t="s">
        <v>88</v>
      </c>
      <c r="D416" s="250" t="s">
        <v>0</v>
      </c>
      <c r="E416" s="250">
        <v>4</v>
      </c>
      <c r="F416" s="250"/>
      <c r="G416" s="78"/>
      <c r="H416" s="78"/>
      <c r="I416" s="269"/>
    </row>
    <row r="417" spans="1:9" ht="15" customHeight="1">
      <c r="A417" s="250"/>
      <c r="B417" s="60" t="s">
        <v>130</v>
      </c>
      <c r="C417" s="55" t="s">
        <v>843</v>
      </c>
      <c r="D417" s="250" t="s">
        <v>0</v>
      </c>
      <c r="E417" s="250">
        <v>6</v>
      </c>
      <c r="F417" s="250"/>
      <c r="G417" s="78"/>
      <c r="H417" s="78"/>
      <c r="I417" s="269"/>
    </row>
    <row r="418" spans="1:9" ht="15" customHeight="1">
      <c r="A418" s="394"/>
      <c r="B418" s="60" t="s">
        <v>66</v>
      </c>
      <c r="C418" s="55" t="s">
        <v>1326</v>
      </c>
      <c r="D418" s="394"/>
      <c r="E418" s="394"/>
      <c r="F418" s="394"/>
      <c r="G418" s="78"/>
      <c r="H418" s="78"/>
      <c r="I418" s="269"/>
    </row>
    <row r="419" spans="1:9" ht="15" customHeight="1">
      <c r="A419" s="394"/>
      <c r="B419" s="60" t="s">
        <v>127</v>
      </c>
      <c r="C419" s="55" t="s">
        <v>88</v>
      </c>
      <c r="D419" s="394" t="s">
        <v>0</v>
      </c>
      <c r="E419" s="394">
        <v>2</v>
      </c>
      <c r="F419" s="394"/>
      <c r="G419" s="78"/>
      <c r="H419" s="78"/>
      <c r="I419" s="269"/>
    </row>
    <row r="420" spans="1:9" ht="15" customHeight="1">
      <c r="A420" s="394"/>
      <c r="B420" s="60" t="s">
        <v>130</v>
      </c>
      <c r="C420" s="55" t="s">
        <v>843</v>
      </c>
      <c r="D420" s="394" t="s">
        <v>0</v>
      </c>
      <c r="E420" s="394">
        <v>3</v>
      </c>
      <c r="F420" s="394"/>
      <c r="G420" s="78"/>
      <c r="H420" s="78"/>
      <c r="I420" s="269"/>
    </row>
    <row r="421" spans="1:9" ht="25.5" customHeight="1">
      <c r="A421" s="250"/>
      <c r="B421" s="60" t="s">
        <v>67</v>
      </c>
      <c r="C421" s="55" t="s">
        <v>853</v>
      </c>
      <c r="D421" s="250"/>
      <c r="E421" s="250"/>
      <c r="F421" s="250"/>
      <c r="G421" s="78"/>
      <c r="H421" s="78"/>
      <c r="I421" s="269"/>
    </row>
    <row r="422" spans="1:9" ht="18" customHeight="1">
      <c r="A422" s="250"/>
      <c r="B422" s="60" t="s">
        <v>127</v>
      </c>
      <c r="C422" s="55" t="s">
        <v>1294</v>
      </c>
      <c r="D422" s="250" t="s">
        <v>48</v>
      </c>
      <c r="E422" s="250">
        <v>11</v>
      </c>
      <c r="F422" s="250"/>
      <c r="G422" s="78"/>
      <c r="H422" s="78"/>
      <c r="I422" s="260"/>
    </row>
    <row r="423" spans="1:9" ht="17.25" customHeight="1">
      <c r="A423" s="250"/>
      <c r="B423" s="60" t="s">
        <v>74</v>
      </c>
      <c r="C423" s="55" t="s">
        <v>110</v>
      </c>
      <c r="D423" s="250" t="s">
        <v>114</v>
      </c>
      <c r="E423" s="250"/>
      <c r="F423" s="250"/>
      <c r="G423" s="78"/>
      <c r="H423" s="78"/>
      <c r="I423" s="269"/>
    </row>
    <row r="424" spans="1:9" ht="17.25" customHeight="1">
      <c r="A424" s="250"/>
      <c r="B424" s="60" t="s">
        <v>69</v>
      </c>
      <c r="C424" s="55" t="s">
        <v>852</v>
      </c>
      <c r="D424" s="250" t="s">
        <v>114</v>
      </c>
      <c r="E424" s="250"/>
      <c r="F424" s="250"/>
      <c r="G424" s="78"/>
      <c r="H424" s="78"/>
      <c r="I424" s="349"/>
    </row>
    <row r="425" spans="1:9" ht="18" customHeight="1">
      <c r="A425" s="250"/>
      <c r="B425" s="60" t="s">
        <v>70</v>
      </c>
      <c r="C425" s="55" t="s">
        <v>850</v>
      </c>
      <c r="D425" s="250" t="s">
        <v>5</v>
      </c>
      <c r="E425" s="250">
        <v>1</v>
      </c>
      <c r="F425" s="250"/>
      <c r="G425" s="78"/>
      <c r="H425" s="78"/>
      <c r="I425" s="269"/>
    </row>
    <row r="426" spans="1:9" ht="15" customHeight="1">
      <c r="A426" s="284" t="s">
        <v>288</v>
      </c>
      <c r="B426" s="427" t="s">
        <v>8</v>
      </c>
      <c r="C426" s="427"/>
      <c r="D426" s="427"/>
      <c r="E426" s="251"/>
      <c r="F426" s="251"/>
      <c r="G426" s="251"/>
      <c r="H426" s="78"/>
      <c r="I426" s="269"/>
    </row>
    <row r="427" spans="1:9">
      <c r="A427" s="250" t="s">
        <v>289</v>
      </c>
      <c r="C427" s="264" t="s">
        <v>114</v>
      </c>
      <c r="D427" s="250"/>
      <c r="E427" s="250"/>
      <c r="F427" s="250"/>
      <c r="G427" s="78"/>
      <c r="H427" s="78"/>
      <c r="I427" s="269"/>
    </row>
    <row r="428" spans="1:9" ht="29.25" customHeight="1">
      <c r="A428" s="250" t="s">
        <v>290</v>
      </c>
      <c r="B428" s="441" t="s">
        <v>883</v>
      </c>
      <c r="C428" s="441"/>
      <c r="D428" s="250" t="s">
        <v>4</v>
      </c>
      <c r="E428" s="250">
        <v>2</v>
      </c>
      <c r="F428" s="250"/>
      <c r="G428" s="78"/>
      <c r="H428" s="78"/>
      <c r="I428" s="269"/>
    </row>
    <row r="429" spans="1:9" ht="23.25" customHeight="1">
      <c r="A429" s="250" t="s">
        <v>291</v>
      </c>
      <c r="B429" s="441" t="s">
        <v>884</v>
      </c>
      <c r="C429" s="441"/>
      <c r="D429" s="426" t="s">
        <v>114</v>
      </c>
      <c r="E429" s="426"/>
      <c r="F429" s="258"/>
      <c r="G429" s="78"/>
      <c r="H429" s="78"/>
      <c r="I429" s="269"/>
    </row>
    <row r="430" spans="1:9" ht="37.5" customHeight="1">
      <c r="A430" s="250" t="s">
        <v>292</v>
      </c>
      <c r="B430" s="441" t="s">
        <v>1314</v>
      </c>
      <c r="C430" s="441"/>
      <c r="D430" s="250" t="s">
        <v>4</v>
      </c>
      <c r="E430" s="250">
        <v>2</v>
      </c>
      <c r="F430" s="250"/>
      <c r="G430" s="78"/>
      <c r="H430" s="78"/>
      <c r="I430" s="269"/>
    </row>
    <row r="431" spans="1:9" ht="13.5" customHeight="1">
      <c r="A431" s="250" t="s">
        <v>293</v>
      </c>
      <c r="B431" s="114"/>
      <c r="C431" s="78" t="s">
        <v>1165</v>
      </c>
      <c r="D431" s="261"/>
      <c r="E431" s="261"/>
      <c r="F431" s="250"/>
      <c r="G431" s="78"/>
      <c r="H431" s="78"/>
      <c r="I431" s="269"/>
    </row>
    <row r="432" spans="1:9" ht="13.5" customHeight="1">
      <c r="A432" s="250"/>
      <c r="B432" s="114" t="s">
        <v>611</v>
      </c>
      <c r="C432" s="78" t="s">
        <v>1167</v>
      </c>
      <c r="D432" s="421" t="s">
        <v>114</v>
      </c>
      <c r="E432" s="421"/>
      <c r="F432" s="250"/>
      <c r="G432" s="78"/>
      <c r="H432" s="78"/>
      <c r="I432" s="269"/>
    </row>
    <row r="433" spans="1:9" ht="13.5" customHeight="1">
      <c r="A433" s="250"/>
      <c r="B433" s="114" t="s">
        <v>612</v>
      </c>
      <c r="C433" s="78" t="s">
        <v>1168</v>
      </c>
      <c r="D433" s="250" t="s">
        <v>5</v>
      </c>
      <c r="E433" s="250">
        <v>1</v>
      </c>
      <c r="F433" s="250"/>
      <c r="G433" s="78"/>
      <c r="H433" s="78"/>
      <c r="I433" s="269"/>
    </row>
    <row r="434" spans="1:9" ht="13.5" customHeight="1">
      <c r="A434" s="250"/>
      <c r="B434" s="114" t="s">
        <v>613</v>
      </c>
      <c r="C434" s="78" t="s">
        <v>1169</v>
      </c>
      <c r="D434" s="250" t="s">
        <v>5</v>
      </c>
      <c r="E434" s="250">
        <v>1</v>
      </c>
      <c r="F434" s="250"/>
      <c r="G434" s="78"/>
      <c r="H434" s="78"/>
      <c r="I434" s="269"/>
    </row>
    <row r="435" spans="1:9" ht="28.5" customHeight="1">
      <c r="A435" s="250" t="s">
        <v>1173</v>
      </c>
      <c r="B435" s="441" t="s">
        <v>1149</v>
      </c>
      <c r="C435" s="441"/>
      <c r="D435" s="421" t="s">
        <v>114</v>
      </c>
      <c r="E435" s="421"/>
      <c r="F435" s="258"/>
      <c r="G435" s="78"/>
      <c r="H435" s="78"/>
      <c r="I435" s="269"/>
    </row>
    <row r="436" spans="1:9" ht="22.5" customHeight="1">
      <c r="A436" s="284" t="s">
        <v>294</v>
      </c>
      <c r="B436" s="424" t="s">
        <v>139</v>
      </c>
      <c r="C436" s="424"/>
      <c r="D436" s="424"/>
      <c r="E436" s="424"/>
      <c r="F436" s="276"/>
      <c r="G436" s="78"/>
      <c r="H436" s="78"/>
      <c r="I436" s="269"/>
    </row>
    <row r="437" spans="1:9">
      <c r="A437" s="250"/>
      <c r="C437" s="428" t="s">
        <v>193</v>
      </c>
      <c r="D437" s="428"/>
      <c r="E437" s="428"/>
      <c r="F437" s="262"/>
      <c r="G437" s="78"/>
      <c r="H437" s="78"/>
      <c r="I437" s="269"/>
    </row>
    <row r="438" spans="1:9">
      <c r="A438" s="250"/>
      <c r="C438" s="262" t="s">
        <v>114</v>
      </c>
      <c r="D438" s="258"/>
      <c r="E438" s="258"/>
      <c r="F438" s="258"/>
      <c r="G438" s="78"/>
      <c r="H438" s="78"/>
      <c r="I438" s="269"/>
    </row>
    <row r="439" spans="1:9" ht="15.75" customHeight="1">
      <c r="A439" s="316"/>
      <c r="B439" s="428" t="s">
        <v>143</v>
      </c>
      <c r="C439" s="428"/>
      <c r="D439" s="428"/>
      <c r="E439" s="428"/>
      <c r="F439" s="262"/>
      <c r="G439" s="78"/>
      <c r="H439" s="78"/>
      <c r="I439" s="269"/>
    </row>
    <row r="440" spans="1:9" ht="25.5">
      <c r="A440" s="316" t="s">
        <v>295</v>
      </c>
      <c r="C440" s="55" t="s">
        <v>267</v>
      </c>
      <c r="D440" s="250" t="s">
        <v>48</v>
      </c>
      <c r="E440" s="250">
        <v>2</v>
      </c>
      <c r="F440" s="250"/>
      <c r="G440" s="78"/>
      <c r="H440" s="78"/>
      <c r="I440" s="269"/>
    </row>
    <row r="441" spans="1:9">
      <c r="A441" s="316"/>
      <c r="C441" s="264" t="s">
        <v>1154</v>
      </c>
      <c r="D441" s="250"/>
      <c r="E441" s="250"/>
      <c r="F441" s="250"/>
      <c r="G441" s="78"/>
      <c r="H441" s="78"/>
      <c r="I441" s="269"/>
    </row>
    <row r="442" spans="1:9">
      <c r="A442" s="316"/>
      <c r="B442" s="60" t="s">
        <v>127</v>
      </c>
      <c r="C442" s="55" t="s">
        <v>266</v>
      </c>
      <c r="D442" s="250" t="s">
        <v>48</v>
      </c>
      <c r="E442" s="250">
        <v>1</v>
      </c>
      <c r="F442" s="250"/>
      <c r="G442" s="78"/>
      <c r="H442" s="78"/>
      <c r="I442" s="269"/>
    </row>
    <row r="443" spans="1:9">
      <c r="A443" s="316"/>
      <c r="B443" s="60" t="s">
        <v>130</v>
      </c>
      <c r="C443" s="55" t="s">
        <v>999</v>
      </c>
      <c r="D443" s="250" t="s">
        <v>48</v>
      </c>
      <c r="E443" s="250">
        <v>2</v>
      </c>
      <c r="F443" s="250"/>
      <c r="G443" s="78"/>
      <c r="H443" s="78"/>
      <c r="I443" s="269"/>
    </row>
    <row r="444" spans="1:9">
      <c r="A444" s="316"/>
      <c r="B444" s="60" t="s">
        <v>177</v>
      </c>
      <c r="C444" s="55" t="s">
        <v>885</v>
      </c>
      <c r="D444" s="250" t="s">
        <v>48</v>
      </c>
      <c r="E444" s="250">
        <v>1</v>
      </c>
      <c r="F444" s="250"/>
      <c r="G444" s="78"/>
      <c r="H444" s="78"/>
      <c r="I444" s="269"/>
    </row>
    <row r="445" spans="1:9" ht="25.5">
      <c r="A445" s="316"/>
      <c r="B445" s="60" t="s">
        <v>180</v>
      </c>
      <c r="C445" s="55" t="s">
        <v>1153</v>
      </c>
      <c r="D445" s="250" t="s">
        <v>48</v>
      </c>
      <c r="E445" s="250">
        <v>1</v>
      </c>
      <c r="F445" s="250"/>
      <c r="G445" s="78"/>
      <c r="H445" s="78"/>
      <c r="I445" s="269"/>
    </row>
    <row r="446" spans="1:9" ht="25.5">
      <c r="A446" s="316" t="s">
        <v>265</v>
      </c>
      <c r="C446" s="55" t="s">
        <v>967</v>
      </c>
      <c r="D446" s="250" t="s">
        <v>48</v>
      </c>
      <c r="E446" s="250">
        <v>2</v>
      </c>
      <c r="F446" s="250"/>
      <c r="G446" s="78"/>
      <c r="H446" s="78"/>
      <c r="I446" s="269"/>
    </row>
    <row r="447" spans="1:9">
      <c r="A447" s="316"/>
      <c r="C447" s="264" t="s">
        <v>1154</v>
      </c>
      <c r="D447" s="250"/>
      <c r="E447" s="250"/>
      <c r="F447" s="250"/>
      <c r="G447" s="78"/>
      <c r="H447" s="78"/>
      <c r="I447" s="269"/>
    </row>
    <row r="448" spans="1:9">
      <c r="A448" s="316"/>
      <c r="B448" s="60" t="s">
        <v>127</v>
      </c>
      <c r="C448" s="55" t="s">
        <v>266</v>
      </c>
      <c r="D448" s="250" t="s">
        <v>48</v>
      </c>
      <c r="E448" s="250">
        <v>1</v>
      </c>
      <c r="F448" s="250"/>
      <c r="G448" s="78"/>
      <c r="H448" s="78"/>
      <c r="I448" s="269"/>
    </row>
    <row r="449" spans="1:9">
      <c r="A449" s="316"/>
      <c r="B449" s="60" t="s">
        <v>130</v>
      </c>
      <c r="C449" s="55" t="s">
        <v>857</v>
      </c>
      <c r="D449" s="250" t="s">
        <v>48</v>
      </c>
      <c r="E449" s="250">
        <v>2</v>
      </c>
      <c r="F449" s="250"/>
      <c r="G449" s="78"/>
      <c r="H449" s="78"/>
      <c r="I449" s="269"/>
    </row>
    <row r="450" spans="1:9">
      <c r="A450" s="316"/>
      <c r="B450" s="60" t="s">
        <v>177</v>
      </c>
      <c r="C450" s="55" t="s">
        <v>885</v>
      </c>
      <c r="D450" s="250" t="s">
        <v>48</v>
      </c>
      <c r="E450" s="250">
        <v>1</v>
      </c>
      <c r="F450" s="250"/>
      <c r="G450" s="78"/>
      <c r="H450" s="78"/>
      <c r="I450" s="86"/>
    </row>
    <row r="451" spans="1:9" ht="25.5">
      <c r="A451" s="316"/>
      <c r="B451" s="60" t="s">
        <v>180</v>
      </c>
      <c r="C451" s="55" t="s">
        <v>1153</v>
      </c>
      <c r="D451" s="250" t="s">
        <v>48</v>
      </c>
      <c r="E451" s="250">
        <v>1</v>
      </c>
      <c r="F451" s="250"/>
      <c r="G451" s="78"/>
      <c r="H451" s="78"/>
      <c r="I451" s="269"/>
    </row>
    <row r="452" spans="1:9" ht="25.5">
      <c r="A452" s="316" t="s">
        <v>296</v>
      </c>
      <c r="C452" s="55" t="s">
        <v>269</v>
      </c>
      <c r="D452" s="250" t="s">
        <v>48</v>
      </c>
      <c r="E452" s="250">
        <v>1</v>
      </c>
      <c r="F452" s="250"/>
      <c r="G452" s="78"/>
      <c r="H452" s="78"/>
      <c r="I452" s="269"/>
    </row>
    <row r="453" spans="1:9">
      <c r="A453" s="316"/>
      <c r="C453" s="55" t="s">
        <v>1154</v>
      </c>
      <c r="D453" s="250"/>
      <c r="E453" s="250"/>
      <c r="F453" s="250"/>
      <c r="G453" s="78"/>
      <c r="H453" s="78"/>
      <c r="I453" s="269"/>
    </row>
    <row r="454" spans="1:9">
      <c r="A454" s="316"/>
      <c r="B454" s="60" t="s">
        <v>127</v>
      </c>
      <c r="C454" s="55" t="s">
        <v>266</v>
      </c>
      <c r="D454" s="250" t="s">
        <v>48</v>
      </c>
      <c r="E454" s="250">
        <v>1</v>
      </c>
      <c r="F454" s="250"/>
      <c r="G454" s="78"/>
      <c r="H454" s="78"/>
      <c r="I454" s="269"/>
    </row>
    <row r="455" spans="1:9">
      <c r="A455" s="316"/>
      <c r="B455" s="60" t="s">
        <v>130</v>
      </c>
      <c r="C455" s="55" t="s">
        <v>680</v>
      </c>
      <c r="D455" s="250" t="s">
        <v>48</v>
      </c>
      <c r="E455" s="250">
        <v>1</v>
      </c>
      <c r="F455" s="250"/>
      <c r="G455" s="78"/>
      <c r="H455" s="78"/>
      <c r="I455" s="269"/>
    </row>
    <row r="456" spans="1:9">
      <c r="A456" s="316"/>
      <c r="B456" s="60" t="s">
        <v>177</v>
      </c>
      <c r="C456" s="55" t="s">
        <v>885</v>
      </c>
      <c r="D456" s="250" t="s">
        <v>48</v>
      </c>
      <c r="E456" s="250">
        <v>1</v>
      </c>
      <c r="F456" s="250"/>
      <c r="G456" s="78"/>
      <c r="H456" s="78"/>
      <c r="I456" s="269"/>
    </row>
    <row r="457" spans="1:9" ht="25.5">
      <c r="A457" s="316"/>
      <c r="B457" s="60" t="s">
        <v>180</v>
      </c>
      <c r="C457" s="55" t="s">
        <v>1153</v>
      </c>
      <c r="D457" s="250" t="s">
        <v>48</v>
      </c>
      <c r="E457" s="250">
        <v>1</v>
      </c>
      <c r="F457" s="250"/>
      <c r="G457" s="78"/>
      <c r="H457" s="78"/>
      <c r="I457" s="269"/>
    </row>
    <row r="458" spans="1:9">
      <c r="A458" s="316" t="s">
        <v>296</v>
      </c>
      <c r="C458" s="55" t="s">
        <v>140</v>
      </c>
      <c r="D458" s="250" t="s">
        <v>48</v>
      </c>
      <c r="E458" s="250">
        <v>1</v>
      </c>
      <c r="F458" s="250"/>
      <c r="G458" s="78"/>
      <c r="H458" s="78"/>
      <c r="I458" s="269"/>
    </row>
    <row r="459" spans="1:9">
      <c r="A459" s="316"/>
      <c r="C459" s="264" t="s">
        <v>1154</v>
      </c>
      <c r="D459" s="250"/>
      <c r="E459" s="250"/>
      <c r="F459" s="250"/>
      <c r="G459" s="78"/>
      <c r="H459" s="78"/>
      <c r="I459" s="269"/>
    </row>
    <row r="460" spans="1:9">
      <c r="A460" s="316"/>
      <c r="B460" s="60" t="s">
        <v>127</v>
      </c>
      <c r="C460" s="55" t="s">
        <v>266</v>
      </c>
      <c r="D460" s="250" t="s">
        <v>44</v>
      </c>
      <c r="E460" s="250"/>
      <c r="F460" s="250"/>
      <c r="G460" s="78"/>
      <c r="H460" s="78"/>
      <c r="I460" s="269"/>
    </row>
    <row r="461" spans="1:9">
      <c r="A461" s="316"/>
      <c r="B461" s="60" t="s">
        <v>130</v>
      </c>
      <c r="C461" s="55" t="s">
        <v>181</v>
      </c>
      <c r="D461" s="250"/>
      <c r="E461" s="250"/>
      <c r="F461" s="250"/>
      <c r="G461" s="78"/>
      <c r="H461" s="78"/>
      <c r="I461" s="269"/>
    </row>
    <row r="462" spans="1:9">
      <c r="A462" s="316"/>
      <c r="B462" s="114" t="s">
        <v>63</v>
      </c>
      <c r="C462" s="55" t="s">
        <v>949</v>
      </c>
      <c r="D462" s="250" t="s">
        <v>48</v>
      </c>
      <c r="E462" s="250">
        <f>E440+E446+E452</f>
        <v>5</v>
      </c>
      <c r="F462" s="250"/>
      <c r="G462" s="78"/>
      <c r="H462" s="78"/>
      <c r="I462" s="269"/>
    </row>
    <row r="463" spans="1:9">
      <c r="A463" s="316"/>
      <c r="B463" s="114" t="s">
        <v>64</v>
      </c>
      <c r="C463" s="55" t="s">
        <v>969</v>
      </c>
      <c r="D463" s="250" t="s">
        <v>48</v>
      </c>
      <c r="E463" s="250">
        <v>1</v>
      </c>
      <c r="F463" s="250"/>
      <c r="G463" s="78"/>
      <c r="H463" s="78"/>
      <c r="I463" s="269"/>
    </row>
    <row r="464" spans="1:9">
      <c r="A464" s="316"/>
      <c r="B464" s="60" t="s">
        <v>177</v>
      </c>
      <c r="C464" s="55" t="s">
        <v>1155</v>
      </c>
      <c r="D464" s="250" t="s">
        <v>48</v>
      </c>
      <c r="E464" s="250">
        <v>1</v>
      </c>
      <c r="F464" s="250"/>
      <c r="G464" s="78"/>
      <c r="H464" s="78"/>
      <c r="I464" s="269"/>
    </row>
    <row r="465" spans="1:9" ht="25.5">
      <c r="A465" s="316"/>
      <c r="B465" s="60" t="s">
        <v>180</v>
      </c>
      <c r="C465" s="55" t="s">
        <v>1153</v>
      </c>
      <c r="D465" s="250" t="s">
        <v>48</v>
      </c>
      <c r="E465" s="250">
        <v>1</v>
      </c>
      <c r="F465" s="250"/>
      <c r="G465" s="78"/>
      <c r="H465" s="78"/>
      <c r="I465" s="269"/>
    </row>
    <row r="466" spans="1:9">
      <c r="A466" s="316" t="s">
        <v>297</v>
      </c>
      <c r="C466" s="55" t="s">
        <v>146</v>
      </c>
      <c r="D466" s="250"/>
      <c r="E466" s="250"/>
      <c r="F466" s="250"/>
      <c r="G466" s="78"/>
      <c r="H466" s="78"/>
      <c r="I466" s="269"/>
    </row>
    <row r="467" spans="1:9">
      <c r="A467" s="316"/>
      <c r="B467" s="60" t="s">
        <v>127</v>
      </c>
      <c r="C467" s="55" t="s">
        <v>859</v>
      </c>
      <c r="D467" s="250" t="s">
        <v>62</v>
      </c>
      <c r="E467" s="250">
        <f>(E440+E446)*2</f>
        <v>8</v>
      </c>
      <c r="F467" s="250"/>
      <c r="G467" s="78"/>
      <c r="H467" s="78"/>
      <c r="I467" s="269"/>
    </row>
    <row r="468" spans="1:9" ht="25.5">
      <c r="A468" s="316"/>
      <c r="B468" s="60" t="s">
        <v>130</v>
      </c>
      <c r="C468" s="55" t="s">
        <v>1156</v>
      </c>
      <c r="D468" s="250" t="s">
        <v>95</v>
      </c>
      <c r="E468" s="250">
        <v>1</v>
      </c>
      <c r="F468" s="250"/>
      <c r="G468" s="78"/>
      <c r="H468" s="78"/>
      <c r="I468" s="269"/>
    </row>
    <row r="469" spans="1:9">
      <c r="A469" s="250"/>
      <c r="C469" s="264" t="s">
        <v>147</v>
      </c>
      <c r="D469" s="250"/>
      <c r="E469" s="250"/>
      <c r="F469" s="250"/>
      <c r="G469" s="78"/>
      <c r="H469" s="78"/>
      <c r="I469" s="269"/>
    </row>
    <row r="470" spans="1:9" ht="25.5">
      <c r="A470" s="316" t="s">
        <v>298</v>
      </c>
      <c r="C470" s="55" t="s">
        <v>148</v>
      </c>
      <c r="D470" s="250" t="s">
        <v>4</v>
      </c>
      <c r="E470" s="250">
        <v>2</v>
      </c>
      <c r="F470" s="250"/>
      <c r="G470" s="78"/>
      <c r="H470" s="78"/>
      <c r="I470" s="269"/>
    </row>
    <row r="471" spans="1:9">
      <c r="A471" s="316"/>
      <c r="C471" s="264" t="s">
        <v>1154</v>
      </c>
      <c r="D471" s="250"/>
      <c r="E471" s="250"/>
      <c r="F471" s="250"/>
      <c r="G471" s="78"/>
      <c r="H471" s="78"/>
      <c r="I471" s="269"/>
    </row>
    <row r="472" spans="1:9">
      <c r="A472" s="316"/>
      <c r="B472" s="60" t="s">
        <v>127</v>
      </c>
      <c r="C472" s="55" t="s">
        <v>184</v>
      </c>
      <c r="D472" s="250" t="s">
        <v>4</v>
      </c>
      <c r="E472" s="250">
        <v>1</v>
      </c>
      <c r="F472" s="250"/>
      <c r="G472" s="78"/>
      <c r="H472" s="78"/>
      <c r="I472" s="269"/>
    </row>
    <row r="473" spans="1:9">
      <c r="A473" s="316"/>
      <c r="B473" s="60" t="s">
        <v>130</v>
      </c>
      <c r="C473" s="55" t="s">
        <v>886</v>
      </c>
      <c r="D473" s="250" t="s">
        <v>4</v>
      </c>
      <c r="E473" s="250">
        <v>1</v>
      </c>
      <c r="F473" s="250"/>
      <c r="G473" s="78"/>
      <c r="H473" s="78"/>
      <c r="I473" s="269"/>
    </row>
    <row r="474" spans="1:9">
      <c r="A474" s="316"/>
      <c r="B474" s="60" t="s">
        <v>177</v>
      </c>
      <c r="C474" s="55" t="s">
        <v>858</v>
      </c>
      <c r="D474" s="250" t="s">
        <v>4</v>
      </c>
      <c r="E474" s="250">
        <v>1</v>
      </c>
      <c r="F474" s="250"/>
      <c r="G474" s="78"/>
      <c r="H474" s="78"/>
      <c r="I474" s="269"/>
    </row>
    <row r="475" spans="1:9" ht="25.5">
      <c r="A475" s="316"/>
      <c r="B475" s="60" t="s">
        <v>180</v>
      </c>
      <c r="C475" s="55" t="s">
        <v>1153</v>
      </c>
      <c r="D475" s="250" t="s">
        <v>4</v>
      </c>
      <c r="E475" s="250">
        <v>1</v>
      </c>
      <c r="F475" s="250"/>
      <c r="G475" s="78"/>
      <c r="H475" s="78"/>
      <c r="I475" s="269"/>
    </row>
    <row r="476" spans="1:9" ht="15" customHeight="1">
      <c r="A476" s="316" t="s">
        <v>299</v>
      </c>
      <c r="B476" s="456" t="s">
        <v>146</v>
      </c>
      <c r="C476" s="457"/>
      <c r="D476" s="250"/>
      <c r="E476" s="250"/>
      <c r="F476" s="250"/>
      <c r="G476" s="78"/>
      <c r="H476" s="78"/>
      <c r="I476" s="269"/>
    </row>
    <row r="477" spans="1:9">
      <c r="A477" s="316"/>
      <c r="B477" s="60" t="s">
        <v>127</v>
      </c>
      <c r="C477" s="55" t="s">
        <v>859</v>
      </c>
      <c r="D477" s="250" t="s">
        <v>62</v>
      </c>
      <c r="E477" s="250">
        <f>E470*2</f>
        <v>4</v>
      </c>
      <c r="F477" s="250"/>
      <c r="G477" s="78"/>
      <c r="H477" s="78"/>
      <c r="I477" s="269"/>
    </row>
    <row r="478" spans="1:9" ht="25.5">
      <c r="A478" s="316"/>
      <c r="B478" s="60" t="s">
        <v>130</v>
      </c>
      <c r="C478" s="55" t="s">
        <v>1157</v>
      </c>
      <c r="D478" s="250" t="s">
        <v>95</v>
      </c>
      <c r="E478" s="250">
        <v>1</v>
      </c>
      <c r="F478" s="250"/>
      <c r="G478" s="78"/>
      <c r="H478" s="78"/>
      <c r="I478" s="269"/>
    </row>
    <row r="479" spans="1:9">
      <c r="A479" s="250" t="s">
        <v>300</v>
      </c>
      <c r="C479" s="264" t="s">
        <v>163</v>
      </c>
      <c r="D479" s="250"/>
      <c r="E479" s="250"/>
      <c r="F479" s="250"/>
      <c r="G479" s="78"/>
      <c r="H479" s="78"/>
      <c r="I479" s="269"/>
    </row>
    <row r="480" spans="1:9">
      <c r="A480" s="250"/>
      <c r="B480" s="60" t="s">
        <v>63</v>
      </c>
      <c r="C480" s="55" t="s">
        <v>164</v>
      </c>
      <c r="E480" s="250"/>
      <c r="F480" s="250"/>
      <c r="G480" s="78"/>
      <c r="H480" s="78"/>
      <c r="I480" s="269"/>
    </row>
    <row r="481" spans="1:9">
      <c r="A481" s="250"/>
      <c r="B481" s="114" t="s">
        <v>127</v>
      </c>
      <c r="C481" s="55" t="s">
        <v>192</v>
      </c>
      <c r="D481" s="250" t="s">
        <v>62</v>
      </c>
      <c r="E481" s="250" t="s">
        <v>44</v>
      </c>
      <c r="F481" s="250"/>
      <c r="G481" s="78"/>
      <c r="H481" s="78"/>
      <c r="I481" s="269"/>
    </row>
    <row r="482" spans="1:9">
      <c r="A482" s="250"/>
      <c r="B482" s="114" t="s">
        <v>130</v>
      </c>
      <c r="C482" s="55" t="s">
        <v>174</v>
      </c>
      <c r="D482" s="250" t="s">
        <v>62</v>
      </c>
      <c r="E482" s="250">
        <f>E440</f>
        <v>2</v>
      </c>
      <c r="F482" s="250"/>
      <c r="G482" s="78"/>
      <c r="H482" s="78"/>
      <c r="I482" s="269"/>
    </row>
    <row r="483" spans="1:9">
      <c r="A483" s="250"/>
      <c r="B483" s="114" t="s">
        <v>177</v>
      </c>
      <c r="C483" s="55" t="s">
        <v>695</v>
      </c>
      <c r="D483" s="250" t="s">
        <v>62</v>
      </c>
      <c r="E483" s="250">
        <f>2</f>
        <v>2</v>
      </c>
      <c r="F483" s="250"/>
      <c r="G483" s="78"/>
      <c r="H483" s="78"/>
      <c r="I483" s="269"/>
    </row>
    <row r="484" spans="1:9" ht="38.25">
      <c r="A484" s="250"/>
      <c r="B484" s="60" t="s">
        <v>64</v>
      </c>
      <c r="C484" s="55" t="s">
        <v>956</v>
      </c>
      <c r="D484" s="250" t="s">
        <v>4</v>
      </c>
      <c r="E484" s="250">
        <v>2</v>
      </c>
      <c r="F484" s="250"/>
      <c r="G484" s="78"/>
      <c r="H484" s="78"/>
      <c r="I484" s="269"/>
    </row>
    <row r="485" spans="1:9">
      <c r="A485" s="250"/>
      <c r="B485" s="60" t="s">
        <v>65</v>
      </c>
      <c r="C485" s="55" t="s">
        <v>696</v>
      </c>
      <c r="D485" s="250" t="s">
        <v>5</v>
      </c>
      <c r="E485" s="250">
        <v>1</v>
      </c>
      <c r="F485" s="250"/>
      <c r="G485" s="78"/>
      <c r="H485" s="78"/>
      <c r="I485" s="269"/>
    </row>
    <row r="486" spans="1:9">
      <c r="A486" s="250"/>
      <c r="B486" s="60" t="s">
        <v>66</v>
      </c>
      <c r="C486" s="55" t="s">
        <v>167</v>
      </c>
      <c r="D486" s="250" t="s">
        <v>4</v>
      </c>
      <c r="E486" s="250">
        <v>1</v>
      </c>
      <c r="F486" s="250"/>
      <c r="G486" s="78"/>
      <c r="H486" s="78"/>
      <c r="I486" s="269"/>
    </row>
    <row r="487" spans="1:9">
      <c r="A487" s="250"/>
      <c r="B487" s="60" t="s">
        <v>67</v>
      </c>
      <c r="C487" s="60" t="s">
        <v>864</v>
      </c>
      <c r="D487" s="250" t="s">
        <v>4</v>
      </c>
      <c r="E487" s="250">
        <v>2</v>
      </c>
      <c r="F487" s="250"/>
      <c r="G487" s="78"/>
      <c r="H487" s="78"/>
      <c r="I487" s="269"/>
    </row>
    <row r="488" spans="1:9">
      <c r="A488" s="250"/>
      <c r="B488" s="60" t="s">
        <v>74</v>
      </c>
      <c r="C488" s="55" t="s">
        <v>662</v>
      </c>
      <c r="D488" s="250" t="s">
        <v>4</v>
      </c>
      <c r="E488" s="250">
        <v>1</v>
      </c>
      <c r="F488" s="250"/>
      <c r="G488" s="78"/>
      <c r="H488" s="78"/>
      <c r="I488" s="269"/>
    </row>
    <row r="489" spans="1:9">
      <c r="A489" s="250"/>
      <c r="B489" s="60" t="s">
        <v>69</v>
      </c>
      <c r="C489" s="55" t="s">
        <v>663</v>
      </c>
      <c r="D489" s="250" t="s">
        <v>4</v>
      </c>
      <c r="E489" s="250">
        <v>2</v>
      </c>
      <c r="F489" s="250"/>
      <c r="G489" s="78"/>
      <c r="H489" s="78"/>
      <c r="I489" s="269"/>
    </row>
    <row r="490" spans="1:9" ht="25.5">
      <c r="A490" s="250"/>
      <c r="B490" s="60" t="s">
        <v>70</v>
      </c>
      <c r="C490" s="55" t="s">
        <v>954</v>
      </c>
      <c r="D490" s="250" t="s">
        <v>62</v>
      </c>
      <c r="E490" s="250">
        <v>1</v>
      </c>
      <c r="F490" s="250"/>
      <c r="G490" s="78"/>
      <c r="H490" s="78"/>
      <c r="I490" s="269"/>
    </row>
    <row r="491" spans="1:9">
      <c r="A491" s="250"/>
      <c r="B491" s="60" t="s">
        <v>175</v>
      </c>
      <c r="C491" s="55" t="s">
        <v>768</v>
      </c>
      <c r="D491" s="250"/>
      <c r="E491" s="250"/>
      <c r="F491" s="250"/>
      <c r="G491" s="78"/>
      <c r="H491" s="78"/>
      <c r="I491" s="269"/>
    </row>
    <row r="492" spans="1:9">
      <c r="A492" s="250"/>
      <c r="B492" s="253" t="s">
        <v>72</v>
      </c>
      <c r="C492" s="55" t="s">
        <v>189</v>
      </c>
      <c r="D492" s="250" t="s">
        <v>5</v>
      </c>
      <c r="E492" s="65">
        <v>1</v>
      </c>
      <c r="G492" s="78"/>
      <c r="H492" s="78"/>
      <c r="I492" s="269"/>
    </row>
    <row r="493" spans="1:9">
      <c r="A493" s="250"/>
      <c r="B493" s="60" t="s">
        <v>176</v>
      </c>
      <c r="C493" s="55" t="s">
        <v>710</v>
      </c>
      <c r="D493" s="250" t="s">
        <v>5</v>
      </c>
      <c r="E493" s="250">
        <v>1</v>
      </c>
      <c r="F493" s="250"/>
      <c r="G493" s="78"/>
      <c r="H493" s="78"/>
      <c r="I493" s="269"/>
    </row>
    <row r="494" spans="1:9" ht="19.5" customHeight="1">
      <c r="A494" s="264" t="s">
        <v>301</v>
      </c>
      <c r="B494" s="428" t="s">
        <v>231</v>
      </c>
      <c r="C494" s="428"/>
      <c r="D494" s="428"/>
      <c r="E494" s="428"/>
      <c r="F494" s="262"/>
      <c r="G494" s="78"/>
      <c r="H494" s="78"/>
      <c r="I494" s="269"/>
    </row>
    <row r="495" spans="1:9">
      <c r="A495" s="55"/>
      <c r="B495" s="55" t="s">
        <v>127</v>
      </c>
      <c r="C495" s="246" t="s">
        <v>817</v>
      </c>
      <c r="D495" s="55"/>
      <c r="E495" s="55"/>
      <c r="F495" s="55"/>
      <c r="G495" s="78"/>
      <c r="H495" s="78"/>
      <c r="I495" s="269"/>
    </row>
    <row r="496" spans="1:9">
      <c r="A496" s="55"/>
      <c r="B496" s="55" t="s">
        <v>63</v>
      </c>
      <c r="C496" s="55" t="s">
        <v>707</v>
      </c>
      <c r="D496" s="55" t="s">
        <v>4</v>
      </c>
      <c r="E496" s="55">
        <v>2</v>
      </c>
      <c r="F496" s="55"/>
      <c r="G496" s="78"/>
      <c r="H496" s="78"/>
      <c r="I496" s="269"/>
    </row>
    <row r="497" spans="1:9">
      <c r="A497" s="55"/>
      <c r="B497" s="55" t="s">
        <v>64</v>
      </c>
      <c r="C497" s="55" t="s">
        <v>703</v>
      </c>
      <c r="D497" s="55" t="s">
        <v>4</v>
      </c>
      <c r="E497" s="55">
        <v>2</v>
      </c>
      <c r="F497" s="55"/>
      <c r="G497" s="78"/>
      <c r="H497" s="78"/>
      <c r="I497" s="269"/>
    </row>
    <row r="498" spans="1:9">
      <c r="A498" s="55"/>
      <c r="B498" s="55" t="s">
        <v>65</v>
      </c>
      <c r="C498" s="55" t="s">
        <v>704</v>
      </c>
      <c r="D498" s="55" t="s">
        <v>4</v>
      </c>
      <c r="E498" s="55">
        <v>1</v>
      </c>
      <c r="F498" s="55"/>
      <c r="G498" s="78"/>
      <c r="H498" s="78"/>
      <c r="I498" s="269"/>
    </row>
    <row r="499" spans="1:9">
      <c r="A499" s="55"/>
      <c r="B499" s="55" t="s">
        <v>66</v>
      </c>
      <c r="C499" s="55" t="s">
        <v>706</v>
      </c>
      <c r="D499" s="55" t="s">
        <v>48</v>
      </c>
      <c r="E499" s="55">
        <v>5</v>
      </c>
      <c r="F499" s="55"/>
      <c r="G499" s="78"/>
      <c r="H499" s="78"/>
      <c r="I499" s="269"/>
    </row>
    <row r="500" spans="1:9">
      <c r="A500" s="55"/>
      <c r="B500" s="55" t="s">
        <v>67</v>
      </c>
      <c r="C500" s="55" t="s">
        <v>189</v>
      </c>
      <c r="D500" s="55" t="s">
        <v>95</v>
      </c>
      <c r="E500" s="55">
        <v>1</v>
      </c>
      <c r="F500" s="55"/>
      <c r="G500" s="78"/>
      <c r="H500" s="78"/>
      <c r="I500" s="269"/>
    </row>
    <row r="501" spans="1:9">
      <c r="A501" s="55"/>
      <c r="B501" s="55" t="s">
        <v>74</v>
      </c>
      <c r="C501" s="55" t="s">
        <v>705</v>
      </c>
      <c r="D501" s="55" t="s">
        <v>95</v>
      </c>
      <c r="E501" s="55">
        <v>1</v>
      </c>
      <c r="F501" s="55"/>
      <c r="G501" s="78"/>
      <c r="H501" s="78"/>
      <c r="I501" s="269"/>
    </row>
    <row r="502" spans="1:9">
      <c r="A502" s="55"/>
      <c r="B502" s="55" t="s">
        <v>69</v>
      </c>
      <c r="C502" s="55" t="s">
        <v>710</v>
      </c>
      <c r="D502" s="55" t="s">
        <v>95</v>
      </c>
      <c r="E502" s="55">
        <v>1</v>
      </c>
      <c r="F502" s="55"/>
      <c r="G502" s="78"/>
      <c r="H502" s="78"/>
      <c r="I502" s="269"/>
    </row>
    <row r="503" spans="1:9" ht="25.5" customHeight="1">
      <c r="A503" s="81"/>
      <c r="B503" s="55" t="s">
        <v>130</v>
      </c>
      <c r="C503" s="55" t="s">
        <v>712</v>
      </c>
      <c r="D503" s="421" t="s">
        <v>711</v>
      </c>
      <c r="E503" s="421"/>
      <c r="F503" s="250"/>
      <c r="G503" s="78"/>
      <c r="H503" s="78"/>
      <c r="I503" s="269"/>
    </row>
    <row r="504" spans="1:9" ht="15.75" customHeight="1">
      <c r="A504" s="250" t="s">
        <v>302</v>
      </c>
      <c r="B504" s="424" t="s">
        <v>158</v>
      </c>
      <c r="C504" s="424"/>
      <c r="D504" s="424"/>
      <c r="E504" s="424"/>
      <c r="F504" s="276"/>
      <c r="G504" s="78"/>
      <c r="H504" s="78"/>
      <c r="I504" s="269"/>
    </row>
    <row r="505" spans="1:9">
      <c r="A505" s="250"/>
      <c r="C505" s="55" t="s">
        <v>114</v>
      </c>
      <c r="D505" s="250"/>
      <c r="E505" s="250"/>
      <c r="F505" s="250"/>
      <c r="G505" s="78"/>
      <c r="H505" s="78"/>
      <c r="I505" s="269"/>
    </row>
    <row r="506" spans="1:9">
      <c r="A506" s="250" t="s">
        <v>303</v>
      </c>
      <c r="C506" s="264" t="s">
        <v>194</v>
      </c>
      <c r="D506" s="250"/>
      <c r="E506" s="250"/>
      <c r="F506" s="250"/>
      <c r="G506" s="78"/>
      <c r="H506" s="78"/>
      <c r="I506" s="269"/>
    </row>
    <row r="507" spans="1:9">
      <c r="A507" s="250"/>
      <c r="C507" s="55" t="s">
        <v>114</v>
      </c>
      <c r="D507" s="250"/>
      <c r="E507" s="250"/>
      <c r="F507" s="250"/>
      <c r="G507" s="78"/>
      <c r="H507" s="78"/>
      <c r="I507" s="269"/>
    </row>
    <row r="508" spans="1:9">
      <c r="A508" s="250" t="s">
        <v>304</v>
      </c>
      <c r="C508" s="251" t="s">
        <v>200</v>
      </c>
      <c r="D508" s="250"/>
      <c r="E508" s="250"/>
      <c r="F508" s="250"/>
      <c r="G508" s="78"/>
      <c r="H508" s="78"/>
      <c r="I508" s="269"/>
    </row>
    <row r="509" spans="1:9" ht="25.5">
      <c r="A509" s="250"/>
      <c r="C509" s="55" t="s">
        <v>197</v>
      </c>
      <c r="D509" s="250"/>
      <c r="E509" s="250"/>
      <c r="F509" s="250"/>
      <c r="G509" s="78"/>
      <c r="H509" s="78"/>
      <c r="I509" s="269"/>
    </row>
    <row r="510" spans="1:9">
      <c r="A510" s="250"/>
      <c r="B510" s="60" t="s">
        <v>63</v>
      </c>
      <c r="C510" s="55" t="s">
        <v>198</v>
      </c>
      <c r="D510" s="250" t="s">
        <v>95</v>
      </c>
      <c r="E510" s="250">
        <v>1</v>
      </c>
      <c r="F510" s="250"/>
      <c r="G510" s="78"/>
      <c r="H510" s="78"/>
      <c r="I510" s="269"/>
    </row>
    <row r="511" spans="1:9">
      <c r="A511" s="250"/>
      <c r="B511" s="60" t="s">
        <v>64</v>
      </c>
      <c r="C511" s="55" t="s">
        <v>199</v>
      </c>
      <c r="D511" s="250" t="s">
        <v>95</v>
      </c>
      <c r="E511" s="250">
        <v>1</v>
      </c>
      <c r="F511" s="250"/>
      <c r="G511" s="78"/>
      <c r="H511" s="78"/>
      <c r="I511" s="269"/>
    </row>
    <row r="512" spans="1:9" ht="25.5">
      <c r="A512" s="250" t="s">
        <v>306</v>
      </c>
      <c r="C512" s="251" t="s">
        <v>675</v>
      </c>
      <c r="D512" s="74"/>
      <c r="E512" s="75"/>
      <c r="F512" s="75"/>
      <c r="G512" s="78"/>
      <c r="H512" s="78"/>
      <c r="I512" s="269"/>
    </row>
    <row r="513" spans="1:9">
      <c r="A513" s="250" t="s">
        <v>307</v>
      </c>
      <c r="C513" s="72" t="s">
        <v>621</v>
      </c>
      <c r="D513" s="74"/>
      <c r="E513" s="75"/>
      <c r="F513" s="75"/>
      <c r="G513" s="78"/>
      <c r="H513" s="78"/>
      <c r="I513" s="269"/>
    </row>
    <row r="514" spans="1:9">
      <c r="A514" s="250"/>
      <c r="B514" s="60" t="s">
        <v>63</v>
      </c>
      <c r="C514" s="72" t="s">
        <v>203</v>
      </c>
      <c r="D514" s="74" t="s">
        <v>214</v>
      </c>
      <c r="E514" s="75">
        <v>1</v>
      </c>
      <c r="F514" s="75"/>
      <c r="G514" s="78"/>
      <c r="H514" s="78"/>
      <c r="I514" s="269"/>
    </row>
    <row r="515" spans="1:9">
      <c r="A515" s="250"/>
      <c r="B515" s="60" t="s">
        <v>64</v>
      </c>
      <c r="C515" s="72" t="s">
        <v>1000</v>
      </c>
      <c r="D515" s="74" t="s">
        <v>214</v>
      </c>
      <c r="E515" s="75">
        <v>1</v>
      </c>
      <c r="F515" s="75"/>
      <c r="G515" s="78"/>
      <c r="H515" s="78"/>
      <c r="I515" s="269"/>
    </row>
    <row r="516" spans="1:9">
      <c r="A516" s="250" t="s">
        <v>305</v>
      </c>
      <c r="C516" s="72" t="s">
        <v>205</v>
      </c>
      <c r="D516" s="74" t="s">
        <v>216</v>
      </c>
      <c r="E516" s="75">
        <v>1</v>
      </c>
      <c r="F516" s="75"/>
      <c r="G516" s="78"/>
      <c r="H516" s="78"/>
      <c r="I516" s="269"/>
    </row>
    <row r="517" spans="1:9">
      <c r="A517" s="250" t="s">
        <v>308</v>
      </c>
      <c r="C517" s="251" t="s">
        <v>206</v>
      </c>
      <c r="D517" s="74"/>
      <c r="E517" s="74"/>
      <c r="F517" s="74"/>
      <c r="G517" s="78"/>
      <c r="H517" s="78"/>
      <c r="I517" s="269"/>
    </row>
    <row r="518" spans="1:9" ht="25.5">
      <c r="A518" s="421" t="s">
        <v>309</v>
      </c>
      <c r="C518" s="72" t="s">
        <v>989</v>
      </c>
      <c r="D518" s="74" t="s">
        <v>214</v>
      </c>
      <c r="E518" s="74">
        <v>1</v>
      </c>
      <c r="F518" s="74"/>
      <c r="G518" s="78"/>
      <c r="H518" s="78"/>
      <c r="I518" s="269"/>
    </row>
    <row r="519" spans="1:9">
      <c r="A519" s="421"/>
      <c r="B519" s="60" t="s">
        <v>63</v>
      </c>
      <c r="C519" s="73" t="s">
        <v>222</v>
      </c>
      <c r="D519" s="74" t="s">
        <v>48</v>
      </c>
      <c r="E519" s="74">
        <v>2</v>
      </c>
      <c r="F519" s="74"/>
      <c r="G519" s="78"/>
      <c r="H519" s="78"/>
      <c r="I519" s="269"/>
    </row>
    <row r="520" spans="1:9">
      <c r="A520" s="421"/>
      <c r="B520" s="60" t="s">
        <v>64</v>
      </c>
      <c r="C520" s="73" t="s">
        <v>972</v>
      </c>
      <c r="D520" s="74" t="s">
        <v>48</v>
      </c>
      <c r="E520" s="74">
        <v>2</v>
      </c>
      <c r="F520" s="74"/>
      <c r="G520" s="78"/>
      <c r="H520" s="78"/>
      <c r="I520" s="269"/>
    </row>
    <row r="521" spans="1:9">
      <c r="A521" s="421"/>
      <c r="B521" s="60" t="s">
        <v>65</v>
      </c>
      <c r="C521" s="72" t="s">
        <v>988</v>
      </c>
      <c r="D521" s="74" t="s">
        <v>48</v>
      </c>
      <c r="E521" s="74">
        <v>1</v>
      </c>
      <c r="F521" s="74"/>
      <c r="G521" s="78"/>
      <c r="H521" s="78"/>
      <c r="I521" s="269"/>
    </row>
    <row r="522" spans="1:9">
      <c r="A522" s="421"/>
      <c r="B522" s="60" t="s">
        <v>66</v>
      </c>
      <c r="C522" s="73" t="s">
        <v>207</v>
      </c>
      <c r="D522" s="74" t="s">
        <v>95</v>
      </c>
      <c r="E522" s="74">
        <v>1</v>
      </c>
      <c r="F522" s="74"/>
      <c r="G522" s="78"/>
      <c r="H522" s="78"/>
      <c r="I522" s="269"/>
    </row>
    <row r="523" spans="1:9">
      <c r="A523" s="421" t="s">
        <v>310</v>
      </c>
      <c r="C523" s="72" t="s">
        <v>208</v>
      </c>
      <c r="D523" s="74"/>
      <c r="E523" s="74"/>
      <c r="F523" s="74"/>
      <c r="G523" s="78"/>
      <c r="H523" s="78"/>
      <c r="I523" s="269"/>
    </row>
    <row r="524" spans="1:9">
      <c r="A524" s="421"/>
      <c r="B524" s="60" t="s">
        <v>63</v>
      </c>
      <c r="C524" s="248" t="s">
        <v>223</v>
      </c>
      <c r="D524" s="74" t="s">
        <v>48</v>
      </c>
      <c r="E524" s="74">
        <v>2</v>
      </c>
      <c r="F524" s="74"/>
      <c r="G524" s="78"/>
      <c r="H524" s="78"/>
      <c r="I524" s="269"/>
    </row>
    <row r="525" spans="1:9">
      <c r="A525" s="421"/>
      <c r="B525" s="60" t="s">
        <v>64</v>
      </c>
      <c r="C525" s="73" t="s">
        <v>970</v>
      </c>
      <c r="D525" s="74" t="s">
        <v>48</v>
      </c>
      <c r="E525" s="74">
        <v>2</v>
      </c>
      <c r="F525" s="74"/>
      <c r="H525" s="78"/>
      <c r="I525" s="86"/>
    </row>
    <row r="526" spans="1:9" s="57" customFormat="1" ht="19.5" customHeight="1">
      <c r="A526" s="421"/>
      <c r="B526" s="60" t="s">
        <v>65</v>
      </c>
      <c r="C526" s="248" t="s">
        <v>209</v>
      </c>
      <c r="D526" s="74" t="s">
        <v>214</v>
      </c>
      <c r="E526" s="74">
        <v>1</v>
      </c>
      <c r="F526" s="74"/>
      <c r="G526" s="77"/>
      <c r="H526" s="78"/>
      <c r="I526" s="86"/>
    </row>
    <row r="527" spans="1:9" ht="15" customHeight="1">
      <c r="A527" s="78" t="s">
        <v>311</v>
      </c>
      <c r="B527" s="422" t="s">
        <v>210</v>
      </c>
      <c r="C527" s="422"/>
      <c r="D527" s="74"/>
      <c r="E527" s="74"/>
      <c r="F527" s="74"/>
      <c r="H527" s="78"/>
      <c r="I527" s="86"/>
    </row>
    <row r="528" spans="1:9" ht="15.75" customHeight="1">
      <c r="A528" s="78" t="s">
        <v>761</v>
      </c>
      <c r="B528" s="423" t="s">
        <v>211</v>
      </c>
      <c r="C528" s="423"/>
      <c r="D528" s="74" t="s">
        <v>214</v>
      </c>
      <c r="E528" s="74">
        <v>1</v>
      </c>
      <c r="F528" s="74"/>
      <c r="H528" s="78"/>
      <c r="I528" s="86"/>
    </row>
    <row r="529" spans="1:9" s="57" customFormat="1" ht="15.75" customHeight="1">
      <c r="A529" s="78" t="s">
        <v>762</v>
      </c>
      <c r="B529" s="454" t="s">
        <v>212</v>
      </c>
      <c r="C529" s="455"/>
      <c r="D529" s="74" t="s">
        <v>62</v>
      </c>
      <c r="E529" s="74">
        <f>2*2</f>
        <v>4</v>
      </c>
      <c r="F529" s="74"/>
      <c r="G529" s="77"/>
      <c r="H529" s="78"/>
      <c r="I529" s="87"/>
    </row>
    <row r="530" spans="1:9" s="57" customFormat="1" ht="15.75" customHeight="1">
      <c r="A530" s="78"/>
      <c r="B530" s="403"/>
      <c r="C530" s="403"/>
      <c r="D530" s="74"/>
      <c r="E530" s="74"/>
      <c r="F530" s="74"/>
      <c r="G530" s="77"/>
      <c r="H530" s="78"/>
      <c r="I530" s="87"/>
    </row>
    <row r="531" spans="1:9" s="57" customFormat="1" ht="15.75" customHeight="1">
      <c r="A531" s="78"/>
      <c r="B531" s="403"/>
      <c r="C531" s="403"/>
      <c r="D531" s="74"/>
      <c r="E531" s="74"/>
      <c r="F531" s="74"/>
      <c r="G531" s="77"/>
      <c r="H531" s="78"/>
      <c r="I531" s="87"/>
    </row>
    <row r="532" spans="1:9" s="57" customFormat="1" ht="15.75" customHeight="1">
      <c r="A532" s="78"/>
      <c r="B532" s="403"/>
      <c r="C532" s="403"/>
      <c r="D532" s="74"/>
      <c r="E532" s="74"/>
      <c r="F532" s="74"/>
      <c r="G532" s="77"/>
      <c r="H532" s="78"/>
      <c r="I532" s="87"/>
    </row>
    <row r="533" spans="1:9" ht="15" customHeight="1">
      <c r="A533" s="78" t="s">
        <v>312</v>
      </c>
      <c r="B533" s="422" t="s">
        <v>217</v>
      </c>
      <c r="C533" s="422"/>
      <c r="D533" s="429"/>
      <c r="E533" s="429"/>
      <c r="F533" s="249"/>
      <c r="H533" s="78"/>
      <c r="I533" s="86"/>
    </row>
    <row r="534" spans="1:9" ht="22.5" customHeight="1">
      <c r="A534" s="78" t="s">
        <v>313</v>
      </c>
      <c r="B534" s="423" t="s">
        <v>715</v>
      </c>
      <c r="C534" s="423"/>
      <c r="D534" s="429" t="s">
        <v>213</v>
      </c>
      <c r="E534" s="429"/>
      <c r="F534" s="249"/>
      <c r="H534" s="78"/>
      <c r="I534" s="86"/>
    </row>
    <row r="535" spans="1:9" ht="15" customHeight="1">
      <c r="A535" s="421" t="s">
        <v>314</v>
      </c>
      <c r="B535" s="423" t="s">
        <v>920</v>
      </c>
      <c r="C535" s="423"/>
      <c r="D535" s="249"/>
      <c r="E535" s="249"/>
      <c r="F535" s="249"/>
      <c r="H535" s="78"/>
      <c r="I535" s="86"/>
    </row>
    <row r="536" spans="1:9" ht="15" customHeight="1">
      <c r="A536" s="421"/>
      <c r="B536" s="248" t="s">
        <v>611</v>
      </c>
      <c r="C536" s="72" t="s">
        <v>750</v>
      </c>
      <c r="D536" s="429" t="s">
        <v>213</v>
      </c>
      <c r="E536" s="429"/>
      <c r="F536" s="249"/>
      <c r="H536" s="78"/>
      <c r="I536" s="86"/>
    </row>
    <row r="537" spans="1:9" ht="15" customHeight="1">
      <c r="A537" s="421"/>
      <c r="B537" s="248" t="s">
        <v>612</v>
      </c>
      <c r="C537" s="72" t="s">
        <v>751</v>
      </c>
      <c r="D537" s="429" t="s">
        <v>213</v>
      </c>
      <c r="E537" s="429"/>
      <c r="F537" s="249"/>
      <c r="H537" s="78"/>
      <c r="I537" s="86"/>
    </row>
    <row r="538" spans="1:9" ht="15" customHeight="1">
      <c r="A538" s="421"/>
      <c r="B538" s="248" t="s">
        <v>613</v>
      </c>
      <c r="C538" s="72" t="s">
        <v>752</v>
      </c>
      <c r="D538" s="429" t="s">
        <v>213</v>
      </c>
      <c r="E538" s="429"/>
      <c r="F538" s="249"/>
      <c r="H538" s="78"/>
      <c r="I538" s="86"/>
    </row>
    <row r="539" spans="1:9" ht="15" customHeight="1">
      <c r="A539" s="421"/>
      <c r="B539" s="248" t="s">
        <v>614</v>
      </c>
      <c r="C539" s="72" t="s">
        <v>1244</v>
      </c>
      <c r="D539" s="74" t="s">
        <v>62</v>
      </c>
      <c r="E539" s="74">
        <v>1</v>
      </c>
      <c r="F539" s="74"/>
      <c r="H539" s="78"/>
      <c r="I539" s="86"/>
    </row>
    <row r="540" spans="1:9" ht="15" customHeight="1">
      <c r="A540" s="421"/>
      <c r="B540" s="248" t="s">
        <v>615</v>
      </c>
      <c r="C540" s="72" t="s">
        <v>833</v>
      </c>
      <c r="D540" s="74" t="s">
        <v>0</v>
      </c>
      <c r="E540" s="74">
        <v>1</v>
      </c>
      <c r="F540" s="74"/>
      <c r="H540" s="78"/>
      <c r="I540" s="86"/>
    </row>
    <row r="541" spans="1:9" ht="15" customHeight="1">
      <c r="A541" s="78" t="s">
        <v>818</v>
      </c>
      <c r="B541" s="423" t="s">
        <v>834</v>
      </c>
      <c r="C541" s="423"/>
      <c r="D541" s="429" t="s">
        <v>213</v>
      </c>
      <c r="E541" s="429"/>
      <c r="F541" s="249"/>
      <c r="H541" s="78"/>
      <c r="I541" s="86"/>
    </row>
    <row r="542" spans="1:9" ht="15" customHeight="1">
      <c r="A542" s="421" t="s">
        <v>925</v>
      </c>
      <c r="B542" s="423" t="s">
        <v>921</v>
      </c>
      <c r="C542" s="423"/>
      <c r="D542" s="249"/>
      <c r="E542" s="249"/>
      <c r="F542" s="249"/>
      <c r="H542" s="78"/>
      <c r="I542" s="86"/>
    </row>
    <row r="543" spans="1:9" ht="15" customHeight="1">
      <c r="A543" s="421"/>
      <c r="B543" s="248" t="s">
        <v>611</v>
      </c>
      <c r="C543" s="248" t="s">
        <v>922</v>
      </c>
      <c r="D543" s="74" t="s">
        <v>5</v>
      </c>
      <c r="E543" s="74">
        <v>1</v>
      </c>
      <c r="F543" s="74"/>
      <c r="H543" s="78"/>
      <c r="I543" s="86"/>
    </row>
    <row r="544" spans="1:9" ht="15" customHeight="1">
      <c r="A544" s="421"/>
      <c r="B544" s="248" t="s">
        <v>612</v>
      </c>
      <c r="C544" s="248" t="s">
        <v>923</v>
      </c>
      <c r="D544" s="74" t="s">
        <v>5</v>
      </c>
      <c r="E544" s="74">
        <v>1</v>
      </c>
      <c r="F544" s="74"/>
      <c r="H544" s="78"/>
      <c r="I544" s="86"/>
    </row>
    <row r="545" spans="1:10" ht="24.75" customHeight="1">
      <c r="A545" s="78" t="s">
        <v>926</v>
      </c>
      <c r="B545" s="423" t="s">
        <v>1150</v>
      </c>
      <c r="C545" s="423"/>
      <c r="D545" s="74" t="s">
        <v>114</v>
      </c>
      <c r="E545" s="74"/>
      <c r="F545" s="249"/>
      <c r="H545" s="78"/>
      <c r="I545" s="86"/>
    </row>
    <row r="546" spans="1:10" ht="15" customHeight="1">
      <c r="A546" s="78" t="s">
        <v>315</v>
      </c>
      <c r="B546" s="422" t="s">
        <v>227</v>
      </c>
      <c r="C546" s="422"/>
      <c r="D546" s="74"/>
      <c r="E546" s="74"/>
      <c r="F546" s="74"/>
      <c r="H546" s="78"/>
      <c r="I546" s="86"/>
    </row>
    <row r="547" spans="1:10" ht="42" customHeight="1">
      <c r="A547" s="60" t="s">
        <v>316</v>
      </c>
      <c r="B547" s="423" t="s">
        <v>236</v>
      </c>
      <c r="C547" s="423"/>
      <c r="D547" s="74" t="s">
        <v>214</v>
      </c>
      <c r="E547" s="74">
        <v>1</v>
      </c>
      <c r="F547" s="74"/>
      <c r="H547" s="78"/>
      <c r="I547" s="86"/>
    </row>
    <row r="548" spans="1:10" ht="30" customHeight="1">
      <c r="A548" s="60" t="s">
        <v>317</v>
      </c>
      <c r="B548" s="423" t="s">
        <v>272</v>
      </c>
      <c r="C548" s="423"/>
      <c r="D548" s="74" t="s">
        <v>214</v>
      </c>
      <c r="E548" s="74">
        <v>1</v>
      </c>
      <c r="F548" s="74"/>
      <c r="H548" s="78"/>
      <c r="I548" s="86"/>
    </row>
    <row r="549" spans="1:10" ht="32.25" customHeight="1">
      <c r="A549" s="60" t="s">
        <v>318</v>
      </c>
      <c r="B549" s="423" t="s">
        <v>993</v>
      </c>
      <c r="C549" s="423"/>
      <c r="D549" s="74" t="s">
        <v>4</v>
      </c>
      <c r="E549" s="74">
        <v>1</v>
      </c>
      <c r="F549" s="74"/>
      <c r="H549" s="78"/>
      <c r="I549" s="86"/>
    </row>
    <row r="550" spans="1:10" ht="32.25" customHeight="1">
      <c r="A550" s="78" t="s">
        <v>320</v>
      </c>
      <c r="B550" s="422" t="s">
        <v>777</v>
      </c>
      <c r="C550" s="422"/>
      <c r="D550" s="74"/>
      <c r="E550" s="74"/>
      <c r="F550" s="74"/>
      <c r="H550" s="78"/>
      <c r="I550" s="86"/>
    </row>
    <row r="551" spans="1:10" ht="15" customHeight="1">
      <c r="A551" s="78" t="s">
        <v>763</v>
      </c>
      <c r="B551" s="423" t="s">
        <v>229</v>
      </c>
      <c r="C551" s="423"/>
      <c r="D551" s="74" t="s">
        <v>214</v>
      </c>
      <c r="E551" s="74">
        <v>1</v>
      </c>
      <c r="F551" s="74"/>
      <c r="H551" s="78"/>
      <c r="I551" s="86"/>
    </row>
    <row r="552" spans="1:10" ht="15" customHeight="1">
      <c r="A552" s="78" t="s">
        <v>764</v>
      </c>
      <c r="B552" s="423" t="s">
        <v>767</v>
      </c>
      <c r="C552" s="423"/>
      <c r="D552" s="74" t="s">
        <v>214</v>
      </c>
      <c r="E552" s="74">
        <v>1</v>
      </c>
      <c r="F552" s="74"/>
      <c r="H552" s="78"/>
      <c r="I552" s="86"/>
    </row>
    <row r="553" spans="1:10" ht="29.25" customHeight="1">
      <c r="A553" s="78" t="s">
        <v>765</v>
      </c>
      <c r="B553" s="423" t="s">
        <v>319</v>
      </c>
      <c r="C553" s="423"/>
      <c r="D553" s="74" t="s">
        <v>214</v>
      </c>
      <c r="E553" s="74">
        <v>1</v>
      </c>
      <c r="F553" s="74"/>
      <c r="H553" s="78"/>
      <c r="I553" s="86"/>
    </row>
    <row r="554" spans="1:10" ht="30" customHeight="1">
      <c r="A554" s="78" t="s">
        <v>766</v>
      </c>
      <c r="B554" s="423" t="s">
        <v>1181</v>
      </c>
      <c r="C554" s="423"/>
      <c r="D554" s="249" t="s">
        <v>95</v>
      </c>
      <c r="E554" s="249">
        <v>1</v>
      </c>
      <c r="F554" s="249"/>
      <c r="H554" s="78"/>
      <c r="I554" s="86"/>
    </row>
    <row r="555" spans="1:10" ht="19.5" customHeight="1">
      <c r="A555" s="79" t="s">
        <v>630</v>
      </c>
      <c r="B555" s="80"/>
      <c r="C555" s="80"/>
      <c r="D555" s="74"/>
      <c r="E555" s="74"/>
      <c r="F555" s="74"/>
      <c r="G555" s="78"/>
      <c r="H555" s="78"/>
      <c r="I555" s="269"/>
    </row>
    <row r="556" spans="1:10">
      <c r="A556" s="79" t="s">
        <v>1278</v>
      </c>
      <c r="B556" s="80"/>
      <c r="C556" s="80"/>
      <c r="D556" s="75"/>
      <c r="E556" s="74"/>
      <c r="F556" s="74"/>
      <c r="G556" s="78"/>
      <c r="H556" s="78"/>
      <c r="I556" s="259"/>
    </row>
    <row r="557" spans="1:10">
      <c r="A557" s="250"/>
      <c r="B557" s="55"/>
      <c r="C557" s="264"/>
      <c r="D557" s="250"/>
      <c r="E557" s="250"/>
      <c r="F557" s="250"/>
      <c r="G557" s="78"/>
      <c r="H557" s="78"/>
      <c r="I557" s="260"/>
    </row>
    <row r="558" spans="1:10" s="57" customFormat="1" ht="36" customHeight="1">
      <c r="A558" s="446" t="s">
        <v>507</v>
      </c>
      <c r="B558" s="446"/>
      <c r="C558" s="446"/>
      <c r="D558" s="446"/>
      <c r="E558" s="446"/>
      <c r="F558" s="446"/>
      <c r="G558" s="446"/>
      <c r="H558" s="446"/>
      <c r="I558" s="446"/>
    </row>
    <row r="560" spans="1:10" ht="14.25" customHeight="1">
      <c r="A560" s="426" t="s">
        <v>245</v>
      </c>
      <c r="B560" s="426" t="s">
        <v>246</v>
      </c>
      <c r="C560" s="426"/>
      <c r="D560" s="434" t="s">
        <v>1</v>
      </c>
      <c r="E560" s="434" t="s">
        <v>12</v>
      </c>
      <c r="F560" s="256"/>
      <c r="G560" s="435" t="s">
        <v>13</v>
      </c>
      <c r="H560" s="435"/>
      <c r="I560" s="430"/>
      <c r="J560" s="430"/>
    </row>
    <row r="561" spans="1:10" s="56" customFormat="1">
      <c r="A561" s="426"/>
      <c r="B561" s="426"/>
      <c r="C561" s="426"/>
      <c r="D561" s="434"/>
      <c r="E561" s="434"/>
      <c r="F561" s="256"/>
      <c r="G561" s="304" t="s">
        <v>10</v>
      </c>
      <c r="H561" s="304" t="s">
        <v>19</v>
      </c>
      <c r="I561" s="271"/>
      <c r="J561" s="271"/>
    </row>
    <row r="562" spans="1:10" s="56" customFormat="1">
      <c r="A562" s="426"/>
      <c r="B562" s="426"/>
      <c r="C562" s="426"/>
      <c r="D562" s="434"/>
      <c r="E562" s="434"/>
      <c r="F562" s="256"/>
      <c r="G562" s="304" t="s">
        <v>14</v>
      </c>
      <c r="H562" s="304" t="s">
        <v>14</v>
      </c>
      <c r="I562" s="271"/>
      <c r="J562" s="271"/>
    </row>
    <row r="563" spans="1:10">
      <c r="A563" s="426"/>
      <c r="B563" s="426"/>
      <c r="C563" s="426"/>
      <c r="D563" s="434"/>
      <c r="E563" s="306" t="s">
        <v>15</v>
      </c>
      <c r="F563" s="306"/>
      <c r="G563" s="307" t="s">
        <v>16</v>
      </c>
      <c r="H563" s="308" t="s">
        <v>17</v>
      </c>
      <c r="I563" s="272"/>
      <c r="J563" s="272"/>
    </row>
    <row r="564" spans="1:10">
      <c r="A564" s="276" t="s">
        <v>321</v>
      </c>
      <c r="B564" s="427" t="s">
        <v>3</v>
      </c>
      <c r="C564" s="427"/>
      <c r="D564" s="427"/>
      <c r="E564" s="427"/>
      <c r="F564" s="284"/>
      <c r="G564" s="284"/>
      <c r="H564" s="284"/>
      <c r="I564" s="268"/>
      <c r="J564" s="86"/>
    </row>
    <row r="565" spans="1:10" ht="15">
      <c r="B565" s="448" t="s">
        <v>114</v>
      </c>
      <c r="C565" s="448"/>
      <c r="D565" s="448"/>
      <c r="E565" s="448"/>
      <c r="F565" s="252"/>
      <c r="H565" s="78"/>
      <c r="I565" s="86"/>
      <c r="J565" s="86"/>
    </row>
    <row r="566" spans="1:10">
      <c r="H566" s="78"/>
      <c r="I566" s="86"/>
      <c r="J566" s="86"/>
    </row>
    <row r="567" spans="1:10" ht="23.25" customHeight="1">
      <c r="A567" s="263" t="s">
        <v>322</v>
      </c>
      <c r="B567" s="424" t="s">
        <v>89</v>
      </c>
      <c r="C567" s="424"/>
      <c r="D567" s="424"/>
      <c r="E567" s="424"/>
      <c r="F567" s="276"/>
      <c r="G567" s="78"/>
      <c r="H567" s="78"/>
      <c r="I567" s="269"/>
      <c r="J567" s="86"/>
    </row>
    <row r="568" spans="1:10" ht="24.75" customHeight="1">
      <c r="A568" s="426" t="s">
        <v>323</v>
      </c>
      <c r="B568" s="428" t="s">
        <v>253</v>
      </c>
      <c r="C568" s="428"/>
      <c r="D568" s="250"/>
      <c r="E568" s="250"/>
      <c r="F568" s="250"/>
      <c r="G568" s="78"/>
      <c r="H568" s="78"/>
      <c r="I568" s="269"/>
      <c r="J568" s="86"/>
    </row>
    <row r="569" spans="1:10" ht="19.5" customHeight="1">
      <c r="A569" s="426"/>
      <c r="B569" s="262" t="s">
        <v>130</v>
      </c>
      <c r="C569" s="262" t="s">
        <v>248</v>
      </c>
      <c r="D569" s="250" t="s">
        <v>48</v>
      </c>
      <c r="E569" s="250">
        <v>6</v>
      </c>
      <c r="F569" s="250"/>
      <c r="G569" s="78"/>
      <c r="H569" s="78"/>
      <c r="I569" s="269"/>
      <c r="J569" s="86"/>
    </row>
    <row r="570" spans="1:10" ht="24.75" customHeight="1">
      <c r="A570" s="426"/>
      <c r="B570" s="428" t="s">
        <v>256</v>
      </c>
      <c r="C570" s="428"/>
      <c r="D570" s="250"/>
      <c r="E570" s="250"/>
      <c r="F570" s="250"/>
      <c r="G570" s="78"/>
      <c r="H570" s="78"/>
      <c r="I570" s="269"/>
      <c r="J570" s="86"/>
    </row>
    <row r="571" spans="1:10">
      <c r="A571" s="426"/>
      <c r="B571" s="254" t="s">
        <v>63</v>
      </c>
      <c r="C571" s="55" t="s">
        <v>872</v>
      </c>
      <c r="D571" s="250" t="s">
        <v>5</v>
      </c>
      <c r="E571" s="250">
        <v>1</v>
      </c>
      <c r="F571" s="250"/>
      <c r="G571" s="78"/>
      <c r="H571" s="78"/>
      <c r="I571" s="269"/>
      <c r="J571" s="86"/>
    </row>
    <row r="572" spans="1:10" ht="38.25">
      <c r="A572" s="426"/>
      <c r="B572" s="254" t="s">
        <v>64</v>
      </c>
      <c r="C572" s="55" t="str">
        <f t="shared" ref="C572:C581" si="0">C341</f>
        <v>145kV, 1600A, 40kA/3s, three phase, single pole operation circuit breaker complete with spring-stored energy operating mechanism</v>
      </c>
      <c r="D572" s="250" t="s">
        <v>4</v>
      </c>
      <c r="E572" s="250">
        <v>1</v>
      </c>
      <c r="F572" s="250"/>
      <c r="G572" s="78"/>
      <c r="H572" s="78"/>
      <c r="I572" s="269"/>
      <c r="J572" s="86"/>
    </row>
    <row r="573" spans="1:10" ht="25.5">
      <c r="A573" s="426"/>
      <c r="B573" s="254" t="s">
        <v>65</v>
      </c>
      <c r="C573" s="55" t="str">
        <f t="shared" si="0"/>
        <v>145kV, 1600A, 40kA/3s, three phase busbar disconnector complete with motor operating mechanism</v>
      </c>
      <c r="D573" s="250" t="s">
        <v>59</v>
      </c>
      <c r="E573" s="250">
        <v>2</v>
      </c>
      <c r="F573" s="250"/>
      <c r="G573" s="78"/>
      <c r="H573" s="78"/>
      <c r="I573" s="269"/>
      <c r="J573" s="86"/>
    </row>
    <row r="574" spans="1:10" ht="25.5">
      <c r="A574" s="426"/>
      <c r="B574" s="254" t="s">
        <v>66</v>
      </c>
      <c r="C574" s="55" t="str">
        <f t="shared" si="0"/>
        <v>145kV, 40kA/3s, three phase, three position earth switch complete with motor operating mechanism at both sides of CB</v>
      </c>
      <c r="D574" s="250" t="s">
        <v>60</v>
      </c>
      <c r="E574" s="250">
        <v>2</v>
      </c>
      <c r="F574" s="250"/>
      <c r="G574" s="78"/>
      <c r="H574" s="78"/>
      <c r="I574" s="269"/>
      <c r="J574" s="86"/>
    </row>
    <row r="575" spans="1:10" ht="38.25">
      <c r="A575" s="426"/>
      <c r="B575" s="254" t="s">
        <v>67</v>
      </c>
      <c r="C575" s="55" t="str">
        <f t="shared" si="0"/>
        <v>145kV, 1600A, 40kA/3s three phase line disconnector integral with high speed earth switch complete with motor operating mechanism</v>
      </c>
      <c r="D575" s="250" t="s">
        <v>4</v>
      </c>
      <c r="E575" s="250">
        <v>1</v>
      </c>
      <c r="F575" s="250"/>
      <c r="G575" s="78"/>
      <c r="H575" s="78"/>
      <c r="I575" s="269"/>
      <c r="J575" s="86"/>
    </row>
    <row r="576" spans="1:10" ht="25.5" customHeight="1">
      <c r="A576" s="426"/>
      <c r="B576" s="254" t="s">
        <v>68</v>
      </c>
      <c r="C576" s="55" t="str">
        <f t="shared" si="0"/>
        <v>145kV, 40kA/3s single phase, 5-core, current transformer</v>
      </c>
      <c r="D576" s="250" t="s">
        <v>61</v>
      </c>
      <c r="E576" s="250">
        <v>3</v>
      </c>
      <c r="F576" s="250"/>
      <c r="G576" s="78"/>
      <c r="H576" s="78"/>
      <c r="I576" s="269"/>
      <c r="J576" s="86"/>
    </row>
    <row r="577" spans="1:10" ht="25.5">
      <c r="A577" s="426"/>
      <c r="B577" s="254" t="s">
        <v>69</v>
      </c>
      <c r="C577" s="55" t="str">
        <f>C346</f>
        <v xml:space="preserve">145kV single phase voltage transformer 2 core,  Class 0.2 for Metering and Class 3P for Protection, </v>
      </c>
      <c r="D577" s="250" t="s">
        <v>62</v>
      </c>
      <c r="E577" s="250">
        <v>3</v>
      </c>
      <c r="F577" s="250"/>
      <c r="G577" s="78"/>
      <c r="H577" s="78"/>
      <c r="I577" s="269"/>
      <c r="J577" s="86"/>
    </row>
    <row r="578" spans="1:10" ht="40.5" customHeight="1">
      <c r="A578" s="426"/>
      <c r="B578" s="425" t="s">
        <v>70</v>
      </c>
      <c r="C578" s="55" t="str">
        <f t="shared" si="0"/>
        <v>145kV Gas Insulated Line (GIL) with GIS-to-AIR Bushing, terminating chambers complete with support structure, etc. for incoming line feeder.</v>
      </c>
      <c r="D578" s="421" t="s">
        <v>5</v>
      </c>
      <c r="E578" s="421">
        <v>1</v>
      </c>
      <c r="F578" s="250"/>
      <c r="G578" s="78"/>
      <c r="H578" s="78"/>
      <c r="I578" s="269"/>
      <c r="J578" s="86"/>
    </row>
    <row r="579" spans="1:10" ht="28.5" customHeight="1">
      <c r="A579" s="426"/>
      <c r="B579" s="425"/>
      <c r="C579" s="55" t="str">
        <f>C348</f>
        <v xml:space="preserve">The Length of GIL shall be different for different bay as per actual design </v>
      </c>
      <c r="D579" s="421"/>
      <c r="E579" s="421"/>
      <c r="F579" s="250"/>
      <c r="G579" s="78"/>
      <c r="H579" s="78"/>
      <c r="I579" s="269"/>
      <c r="J579" s="86"/>
    </row>
    <row r="580" spans="1:10" ht="21" customHeight="1">
      <c r="A580" s="426"/>
      <c r="B580" s="254" t="s">
        <v>71</v>
      </c>
      <c r="C580" s="55" t="str">
        <f t="shared" si="0"/>
        <v>Local Control Cubicle</v>
      </c>
      <c r="D580" s="250" t="s">
        <v>48</v>
      </c>
      <c r="E580" s="250">
        <v>1</v>
      </c>
      <c r="F580" s="250"/>
      <c r="G580" s="78"/>
      <c r="H580" s="78"/>
      <c r="I580" s="269"/>
      <c r="J580" s="86"/>
    </row>
    <row r="581" spans="1:10" ht="67.5" customHeight="1">
      <c r="A581" s="426"/>
      <c r="B581" s="254" t="s">
        <v>72</v>
      </c>
      <c r="C581" s="55" t="str">
        <f t="shared" si="0"/>
        <v>Complete set of miscellaneous items required for safe and efficient operation of the switchgear, terminal arrangements for GIL, busbar end covers or link to adjacent switchgear panel, cables, metal support structure, grounding, etc. as appropriate</v>
      </c>
      <c r="D581" s="250" t="s">
        <v>5</v>
      </c>
      <c r="E581" s="250">
        <v>1</v>
      </c>
      <c r="F581" s="250"/>
      <c r="G581" s="78"/>
      <c r="H581" s="78"/>
      <c r="I581" s="269"/>
      <c r="J581" s="86"/>
    </row>
    <row r="582" spans="1:10" ht="22.5" customHeight="1">
      <c r="A582" s="426" t="s">
        <v>324</v>
      </c>
      <c r="B582" s="428" t="s">
        <v>254</v>
      </c>
      <c r="C582" s="428"/>
      <c r="D582" s="250"/>
      <c r="E582" s="250"/>
      <c r="F582" s="250"/>
      <c r="G582" s="78"/>
      <c r="H582" s="78"/>
      <c r="I582" s="269"/>
      <c r="J582" s="86"/>
    </row>
    <row r="583" spans="1:10" ht="22.5" customHeight="1">
      <c r="A583" s="426"/>
      <c r="B583" s="262" t="s">
        <v>130</v>
      </c>
      <c r="C583" s="262" t="s">
        <v>248</v>
      </c>
      <c r="D583" s="250" t="s">
        <v>48</v>
      </c>
      <c r="E583" s="250">
        <v>2</v>
      </c>
      <c r="F583" s="250"/>
      <c r="G583" s="78"/>
      <c r="H583" s="78"/>
      <c r="I583" s="269"/>
      <c r="J583" s="86"/>
    </row>
    <row r="584" spans="1:10" ht="22.5" customHeight="1">
      <c r="A584" s="426"/>
      <c r="B584" s="428" t="s">
        <v>255</v>
      </c>
      <c r="C584" s="428"/>
      <c r="D584" s="250"/>
      <c r="E584" s="250"/>
      <c r="F584" s="250"/>
      <c r="G584" s="78"/>
      <c r="H584" s="78"/>
      <c r="I584" s="269"/>
      <c r="J584" s="86"/>
    </row>
    <row r="585" spans="1:10">
      <c r="A585" s="426"/>
      <c r="B585" s="254" t="s">
        <v>63</v>
      </c>
      <c r="C585" s="55" t="str">
        <f t="shared" ref="C585:C595" si="1">C354</f>
        <v>145kV,2500A, 40kA/3s, three phase Enclosure double busbar</v>
      </c>
      <c r="D585" s="250" t="s">
        <v>5</v>
      </c>
      <c r="E585" s="250">
        <v>1</v>
      </c>
      <c r="F585" s="250"/>
      <c r="G585" s="78"/>
      <c r="H585" s="78"/>
      <c r="I585" s="269"/>
      <c r="J585" s="86"/>
    </row>
    <row r="586" spans="1:10" ht="38.25">
      <c r="A586" s="426"/>
      <c r="B586" s="254" t="s">
        <v>64</v>
      </c>
      <c r="C586" s="55" t="str">
        <f t="shared" si="1"/>
        <v>145kV, 1600A, 40kA/3s, three phase, gang pole operation circuit breaker complete with spring-stored energy operating mechanism</v>
      </c>
      <c r="D586" s="250" t="s">
        <v>4</v>
      </c>
      <c r="E586" s="250">
        <v>1</v>
      </c>
      <c r="F586" s="250"/>
      <c r="G586" s="78"/>
      <c r="H586" s="78"/>
      <c r="I586" s="269"/>
      <c r="J586" s="86"/>
    </row>
    <row r="587" spans="1:10" ht="25.5">
      <c r="A587" s="426"/>
      <c r="B587" s="254" t="s">
        <v>65</v>
      </c>
      <c r="C587" s="55" t="str">
        <f t="shared" si="1"/>
        <v>145kV, 1600A, 40kA/3s, three phase busbar disconnector complete with motor operating mechanism</v>
      </c>
      <c r="D587" s="250" t="s">
        <v>59</v>
      </c>
      <c r="E587" s="250">
        <v>2</v>
      </c>
      <c r="F587" s="250"/>
      <c r="G587" s="78"/>
      <c r="H587" s="78"/>
      <c r="I587" s="269"/>
      <c r="J587" s="86"/>
    </row>
    <row r="588" spans="1:10" ht="25.5">
      <c r="A588" s="426"/>
      <c r="B588" s="254" t="s">
        <v>66</v>
      </c>
      <c r="C588" s="55" t="str">
        <f t="shared" si="1"/>
        <v>145kV, 40kA/3s, three phase, three position earth switch complete with motor operating mechanism at both sides of CB</v>
      </c>
      <c r="D588" s="250" t="s">
        <v>60</v>
      </c>
      <c r="E588" s="250">
        <v>2</v>
      </c>
      <c r="F588" s="250"/>
      <c r="G588" s="78"/>
      <c r="H588" s="78"/>
      <c r="I588" s="269"/>
      <c r="J588" s="86"/>
    </row>
    <row r="589" spans="1:10" ht="38.25">
      <c r="A589" s="426"/>
      <c r="B589" s="254" t="s">
        <v>67</v>
      </c>
      <c r="C589" s="55" t="str">
        <f t="shared" si="1"/>
        <v>145kV, 1600A, 40kA/3s three phase line side disconnector integral with earth switch complete with motor operating mechanism</v>
      </c>
      <c r="D589" s="250" t="s">
        <v>4</v>
      </c>
      <c r="E589" s="250">
        <v>1</v>
      </c>
      <c r="F589" s="250"/>
      <c r="G589" s="78"/>
      <c r="H589" s="78"/>
      <c r="I589" s="269"/>
      <c r="J589" s="86"/>
    </row>
    <row r="590" spans="1:10" ht="26.25" customHeight="1">
      <c r="A590" s="426"/>
      <c r="B590" s="254" t="s">
        <v>68</v>
      </c>
      <c r="C590" s="55" t="str">
        <f t="shared" si="1"/>
        <v xml:space="preserve">145kV, 40kA/3s single phase, 5-core, current transformer </v>
      </c>
      <c r="D590" s="250" t="s">
        <v>61</v>
      </c>
      <c r="E590" s="250">
        <v>3</v>
      </c>
      <c r="F590" s="250"/>
      <c r="G590" s="78"/>
      <c r="H590" s="78"/>
      <c r="I590" s="269"/>
      <c r="J590" s="86"/>
    </row>
    <row r="591" spans="1:10" ht="25.5">
      <c r="A591" s="426"/>
      <c r="B591" s="254" t="s">
        <v>69</v>
      </c>
      <c r="C591" s="55" t="str">
        <f t="shared" si="1"/>
        <v xml:space="preserve">145kV single phase voltage transformer 2 core,  Class 0.2 for Metering and Class 3P for Protection, </v>
      </c>
      <c r="D591" s="250" t="s">
        <v>62</v>
      </c>
      <c r="E591" s="250">
        <v>3</v>
      </c>
      <c r="F591" s="250"/>
      <c r="G591" s="78"/>
      <c r="H591" s="78"/>
      <c r="I591" s="269"/>
      <c r="J591" s="86"/>
    </row>
    <row r="592" spans="1:10" ht="38.25">
      <c r="A592" s="426"/>
      <c r="B592" s="425" t="s">
        <v>70</v>
      </c>
      <c r="C592" s="55" t="str">
        <f t="shared" si="1"/>
        <v>145kV Gas Insulated Line (GIL) with GIS-to-AIR Bushing, terminating chambers complete with support structure, etc. for incoming line feeder.</v>
      </c>
      <c r="D592" s="421" t="s">
        <v>5</v>
      </c>
      <c r="E592" s="421">
        <v>1</v>
      </c>
      <c r="F592" s="250"/>
      <c r="G592" s="78"/>
      <c r="H592" s="78"/>
      <c r="I592" s="269"/>
      <c r="J592" s="86"/>
    </row>
    <row r="593" spans="1:10" ht="28.5" customHeight="1">
      <c r="A593" s="426"/>
      <c r="B593" s="425"/>
      <c r="C593" s="55" t="str">
        <f t="shared" si="1"/>
        <v xml:space="preserve">The Length of GIL shall be different for different bay as per actual design </v>
      </c>
      <c r="D593" s="421"/>
      <c r="E593" s="421"/>
      <c r="F593" s="250"/>
      <c r="G593" s="78"/>
      <c r="H593" s="78"/>
      <c r="I593" s="269"/>
      <c r="J593" s="86"/>
    </row>
    <row r="594" spans="1:10">
      <c r="A594" s="426"/>
      <c r="B594" s="254" t="s">
        <v>71</v>
      </c>
      <c r="C594" s="55" t="str">
        <f t="shared" si="1"/>
        <v>Local Control Cubicle</v>
      </c>
      <c r="D594" s="250" t="s">
        <v>48</v>
      </c>
      <c r="E594" s="250">
        <v>1</v>
      </c>
      <c r="F594" s="250"/>
      <c r="G594" s="78"/>
      <c r="H594" s="78"/>
      <c r="I594" s="269"/>
      <c r="J594" s="86"/>
    </row>
    <row r="595" spans="1:10" ht="51">
      <c r="A595" s="426"/>
      <c r="B595" s="254" t="s">
        <v>72</v>
      </c>
      <c r="C595" s="55" t="str">
        <f t="shared" si="1"/>
        <v>Complete set of miscellaneous items required for safe and efficient operation of the switchgear, terminal arrangements for GIL, busbar end covers or link to adjacent switchgear panel, cables, metal support structure, grounding, etc. as appropriate</v>
      </c>
      <c r="D595" s="250" t="s">
        <v>5</v>
      </c>
      <c r="E595" s="250">
        <v>1</v>
      </c>
      <c r="F595" s="250"/>
      <c r="G595" s="78"/>
      <c r="H595" s="78"/>
      <c r="I595" s="269"/>
      <c r="J595" s="86"/>
    </row>
    <row r="596" spans="1:10">
      <c r="A596" s="426" t="s">
        <v>691</v>
      </c>
      <c r="B596" s="428" t="s">
        <v>257</v>
      </c>
      <c r="C596" s="428"/>
      <c r="D596" s="250"/>
      <c r="E596" s="250"/>
      <c r="F596" s="250"/>
      <c r="G596" s="78"/>
      <c r="H596" s="78"/>
      <c r="I596" s="269"/>
      <c r="J596" s="86"/>
    </row>
    <row r="597" spans="1:10">
      <c r="A597" s="426"/>
      <c r="B597" s="262" t="s">
        <v>130</v>
      </c>
      <c r="C597" s="379" t="s">
        <v>248</v>
      </c>
      <c r="D597" s="250" t="s">
        <v>48</v>
      </c>
      <c r="E597" s="250">
        <v>1</v>
      </c>
      <c r="F597" s="250"/>
      <c r="G597" s="78"/>
      <c r="H597" s="78"/>
      <c r="I597" s="269"/>
      <c r="J597" s="86"/>
    </row>
    <row r="598" spans="1:10" ht="26.25" customHeight="1">
      <c r="A598" s="426"/>
      <c r="B598" s="428" t="s">
        <v>258</v>
      </c>
      <c r="C598" s="428"/>
      <c r="D598" s="250"/>
      <c r="E598" s="250"/>
      <c r="F598" s="250"/>
      <c r="G598" s="78"/>
      <c r="H598" s="78"/>
      <c r="I598" s="269"/>
      <c r="J598" s="86"/>
    </row>
    <row r="599" spans="1:10">
      <c r="A599" s="426"/>
      <c r="B599" s="254" t="s">
        <v>63</v>
      </c>
      <c r="C599" s="55" t="s">
        <v>876</v>
      </c>
      <c r="D599" s="250" t="s">
        <v>95</v>
      </c>
      <c r="E599" s="250">
        <v>1</v>
      </c>
      <c r="F599" s="250"/>
      <c r="G599" s="78"/>
      <c r="H599" s="78"/>
      <c r="I599" s="269"/>
      <c r="J599" s="86"/>
    </row>
    <row r="600" spans="1:10" ht="38.25">
      <c r="A600" s="426"/>
      <c r="B600" s="254" t="s">
        <v>64</v>
      </c>
      <c r="C600" s="55" t="s">
        <v>1296</v>
      </c>
      <c r="D600" s="250" t="s">
        <v>96</v>
      </c>
      <c r="E600" s="250">
        <v>1</v>
      </c>
      <c r="F600" s="250"/>
      <c r="G600" s="78"/>
      <c r="H600" s="78"/>
      <c r="I600" s="269"/>
      <c r="J600" s="86"/>
    </row>
    <row r="601" spans="1:10" ht="25.5">
      <c r="A601" s="426"/>
      <c r="B601" s="254" t="s">
        <v>65</v>
      </c>
      <c r="C601" s="55" t="s">
        <v>877</v>
      </c>
      <c r="D601" s="250" t="s">
        <v>60</v>
      </c>
      <c r="E601" s="250">
        <v>2</v>
      </c>
      <c r="F601" s="250"/>
      <c r="G601" s="78"/>
      <c r="H601" s="78"/>
      <c r="I601" s="269"/>
      <c r="J601" s="86"/>
    </row>
    <row r="602" spans="1:10" ht="38.25">
      <c r="A602" s="426"/>
      <c r="B602" s="254" t="s">
        <v>66</v>
      </c>
      <c r="C602" s="55" t="s">
        <v>878</v>
      </c>
      <c r="D602" s="250" t="s">
        <v>61</v>
      </c>
      <c r="E602" s="250">
        <v>2</v>
      </c>
      <c r="F602" s="250"/>
      <c r="G602" s="78"/>
      <c r="H602" s="78"/>
      <c r="I602" s="269"/>
      <c r="J602" s="86"/>
    </row>
    <row r="603" spans="1:10">
      <c r="A603" s="426"/>
      <c r="B603" s="254" t="s">
        <v>67</v>
      </c>
      <c r="C603" s="55" t="s">
        <v>1204</v>
      </c>
      <c r="D603" s="250" t="s">
        <v>62</v>
      </c>
      <c r="E603" s="250">
        <v>3</v>
      </c>
      <c r="F603" s="250"/>
      <c r="G603" s="78"/>
      <c r="H603" s="78"/>
      <c r="I603" s="269"/>
      <c r="J603" s="86"/>
    </row>
    <row r="604" spans="1:10" ht="25.5">
      <c r="A604" s="426"/>
      <c r="B604" s="254" t="s">
        <v>74</v>
      </c>
      <c r="C604" s="55" t="s">
        <v>1203</v>
      </c>
      <c r="D604" s="250" t="s">
        <v>62</v>
      </c>
      <c r="E604" s="250">
        <v>3</v>
      </c>
      <c r="F604" s="250"/>
      <c r="G604" s="78"/>
      <c r="H604" s="78"/>
      <c r="I604" s="269"/>
      <c r="J604" s="86"/>
    </row>
    <row r="605" spans="1:10">
      <c r="A605" s="426"/>
      <c r="B605" s="254" t="s">
        <v>69</v>
      </c>
      <c r="C605" s="55" t="s">
        <v>936</v>
      </c>
      <c r="D605" s="250" t="s">
        <v>48</v>
      </c>
      <c r="E605" s="250">
        <v>1</v>
      </c>
      <c r="F605" s="250"/>
      <c r="G605" s="78"/>
      <c r="H605" s="78"/>
      <c r="I605" s="269"/>
      <c r="J605" s="86"/>
    </row>
    <row r="606" spans="1:10" ht="63.75">
      <c r="A606" s="426"/>
      <c r="B606" s="254" t="s">
        <v>70</v>
      </c>
      <c r="C606" s="55" t="s">
        <v>1327</v>
      </c>
      <c r="D606" s="250" t="s">
        <v>97</v>
      </c>
      <c r="E606" s="250">
        <v>1</v>
      </c>
      <c r="F606" s="250"/>
      <c r="G606" s="78"/>
      <c r="H606" s="78"/>
      <c r="I606" s="269"/>
      <c r="J606" s="86"/>
    </row>
    <row r="607" spans="1:10">
      <c r="A607" s="426" t="s">
        <v>692</v>
      </c>
      <c r="B607" s="428" t="s">
        <v>259</v>
      </c>
      <c r="C607" s="428"/>
      <c r="D607" s="250"/>
      <c r="E607" s="250"/>
      <c r="F607" s="250"/>
      <c r="G607" s="78"/>
      <c r="H607" s="78"/>
      <c r="I607" s="269"/>
      <c r="J607" s="86"/>
    </row>
    <row r="608" spans="1:10">
      <c r="A608" s="426"/>
      <c r="B608" s="262" t="s">
        <v>127</v>
      </c>
      <c r="C608" s="262" t="s">
        <v>693</v>
      </c>
      <c r="D608" s="250" t="s">
        <v>4</v>
      </c>
      <c r="E608" s="250">
        <v>1</v>
      </c>
      <c r="F608" s="250"/>
      <c r="G608" s="78"/>
      <c r="H608" s="78"/>
      <c r="I608" s="269"/>
      <c r="J608" s="86"/>
    </row>
    <row r="609" spans="1:10" ht="24.75" customHeight="1">
      <c r="A609" s="426"/>
      <c r="B609" s="428" t="s">
        <v>260</v>
      </c>
      <c r="C609" s="428"/>
      <c r="D609" s="250"/>
      <c r="E609" s="250"/>
      <c r="F609" s="250"/>
      <c r="G609" s="78"/>
      <c r="H609" s="78"/>
      <c r="I609" s="269"/>
      <c r="J609" s="86"/>
    </row>
    <row r="610" spans="1:10">
      <c r="A610" s="426"/>
      <c r="B610" s="254" t="s">
        <v>63</v>
      </c>
      <c r="C610" s="55" t="s">
        <v>892</v>
      </c>
      <c r="D610" s="250" t="s">
        <v>5</v>
      </c>
      <c r="E610" s="250">
        <v>1</v>
      </c>
      <c r="F610" s="250"/>
      <c r="G610" s="78"/>
      <c r="H610" s="78"/>
      <c r="I610" s="269"/>
      <c r="J610" s="86"/>
    </row>
    <row r="611" spans="1:10">
      <c r="A611" s="426"/>
      <c r="B611" s="254" t="s">
        <v>64</v>
      </c>
      <c r="C611" s="55" t="str">
        <f>C380</f>
        <v>145kV, single phase, 2 cores voltage transformer</v>
      </c>
      <c r="D611" s="250" t="s">
        <v>62</v>
      </c>
      <c r="E611" s="250">
        <v>6</v>
      </c>
      <c r="F611" s="250"/>
      <c r="G611" s="78"/>
      <c r="H611" s="78"/>
      <c r="I611" s="269"/>
      <c r="J611" s="86"/>
    </row>
    <row r="612" spans="1:10" ht="25.5">
      <c r="A612" s="426"/>
      <c r="B612" s="254" t="s">
        <v>65</v>
      </c>
      <c r="C612" s="55" t="str">
        <f>C381</f>
        <v>145kV, 40kA/3s, three phase, three position earth switches complete with motor operating Mechanism</v>
      </c>
      <c r="D612" s="250" t="s">
        <v>60</v>
      </c>
      <c r="E612" s="250">
        <v>2</v>
      </c>
      <c r="F612" s="250"/>
      <c r="G612" s="78"/>
      <c r="H612" s="78"/>
      <c r="I612" s="269"/>
      <c r="J612" s="86"/>
    </row>
    <row r="613" spans="1:10">
      <c r="A613" s="426"/>
      <c r="B613" s="254" t="s">
        <v>66</v>
      </c>
      <c r="C613" s="55" t="str">
        <f>C382</f>
        <v>Local Control Cubicle</v>
      </c>
      <c r="D613" s="250" t="s">
        <v>4</v>
      </c>
      <c r="E613" s="250">
        <v>1</v>
      </c>
      <c r="F613" s="250"/>
      <c r="G613" s="78"/>
      <c r="H613" s="78"/>
      <c r="I613" s="269"/>
      <c r="J613" s="86"/>
    </row>
    <row r="614" spans="1:10" ht="24" customHeight="1">
      <c r="A614" s="258"/>
      <c r="B614" s="453" t="str">
        <f>B383</f>
        <v>132kV Air I nsulated Switchgear</v>
      </c>
      <c r="C614" s="453"/>
      <c r="D614" s="453"/>
      <c r="E614" s="453"/>
      <c r="F614" s="311"/>
      <c r="G614" s="78"/>
      <c r="H614" s="78"/>
      <c r="I614" s="269"/>
      <c r="J614" s="86"/>
    </row>
    <row r="615" spans="1:10" ht="36.75" customHeight="1">
      <c r="A615" s="258" t="s">
        <v>1152</v>
      </c>
      <c r="B615" s="441" t="s">
        <v>1299</v>
      </c>
      <c r="C615" s="441"/>
      <c r="D615" s="250"/>
      <c r="E615" s="250"/>
      <c r="F615" s="250"/>
      <c r="G615" s="78"/>
      <c r="H615" s="78"/>
      <c r="I615" s="269"/>
      <c r="J615" s="86"/>
    </row>
    <row r="616" spans="1:10" ht="16.5" customHeight="1">
      <c r="A616" s="258"/>
      <c r="B616" s="262" t="s">
        <v>130</v>
      </c>
      <c r="C616" s="262" t="s">
        <v>248</v>
      </c>
      <c r="D616" s="250" t="s">
        <v>62</v>
      </c>
      <c r="E616" s="250">
        <v>24</v>
      </c>
      <c r="F616" s="250"/>
      <c r="G616" s="78"/>
      <c r="H616" s="78"/>
      <c r="I616" s="269"/>
      <c r="J616" s="86"/>
    </row>
    <row r="617" spans="1:10" ht="39.75" customHeight="1">
      <c r="A617" s="258" t="s">
        <v>326</v>
      </c>
      <c r="B617" s="441" t="s">
        <v>261</v>
      </c>
      <c r="C617" s="441"/>
      <c r="D617" s="250"/>
      <c r="E617" s="250"/>
      <c r="F617" s="250"/>
      <c r="G617" s="78"/>
      <c r="H617" s="78"/>
      <c r="I617" s="269"/>
      <c r="J617" s="86"/>
    </row>
    <row r="618" spans="1:10" ht="18.75" customHeight="1">
      <c r="A618" s="258"/>
      <c r="B618" s="246" t="s">
        <v>63</v>
      </c>
      <c r="C618" s="246" t="s">
        <v>134</v>
      </c>
      <c r="D618" s="250" t="s">
        <v>5</v>
      </c>
      <c r="E618" s="250">
        <v>1</v>
      </c>
      <c r="F618" s="250"/>
      <c r="G618" s="78"/>
      <c r="H618" s="78"/>
      <c r="I618" s="269"/>
      <c r="J618" s="86"/>
    </row>
    <row r="619" spans="1:10" ht="22.5" customHeight="1">
      <c r="A619" s="258"/>
      <c r="B619" s="246" t="s">
        <v>122</v>
      </c>
      <c r="C619" s="246" t="s">
        <v>135</v>
      </c>
      <c r="D619" s="250" t="s">
        <v>5</v>
      </c>
      <c r="E619" s="250">
        <v>1</v>
      </c>
      <c r="F619" s="250"/>
      <c r="G619" s="78"/>
      <c r="H619" s="78"/>
      <c r="I619" s="269"/>
      <c r="J619" s="86"/>
    </row>
    <row r="620" spans="1:10" ht="38.25" customHeight="1">
      <c r="A620" s="258" t="s">
        <v>325</v>
      </c>
      <c r="B620" s="441" t="s">
        <v>825</v>
      </c>
      <c r="C620" s="441"/>
      <c r="D620" s="250"/>
      <c r="E620" s="250"/>
      <c r="F620" s="250"/>
      <c r="G620" s="78"/>
      <c r="H620" s="78"/>
      <c r="I620" s="269"/>
      <c r="J620" s="86"/>
    </row>
    <row r="621" spans="1:10" ht="17.100000000000001" customHeight="1">
      <c r="A621" s="258"/>
      <c r="B621" s="246" t="s">
        <v>120</v>
      </c>
      <c r="C621" s="246" t="s">
        <v>121</v>
      </c>
      <c r="D621" s="250" t="s">
        <v>5</v>
      </c>
      <c r="E621" s="250">
        <v>1</v>
      </c>
      <c r="F621" s="250"/>
      <c r="G621" s="78"/>
      <c r="H621" s="78"/>
      <c r="I621" s="269"/>
      <c r="J621" s="86"/>
    </row>
    <row r="622" spans="1:10" ht="11.1" customHeight="1">
      <c r="A622" s="258"/>
      <c r="B622" s="246" t="s">
        <v>122</v>
      </c>
      <c r="C622" s="246" t="s">
        <v>123</v>
      </c>
      <c r="D622" s="250" t="s">
        <v>5</v>
      </c>
      <c r="E622" s="250">
        <v>1</v>
      </c>
      <c r="F622" s="250"/>
      <c r="G622" s="78"/>
      <c r="H622" s="78"/>
      <c r="I622" s="269"/>
      <c r="J622" s="86"/>
    </row>
    <row r="623" spans="1:10" ht="18" customHeight="1">
      <c r="A623" s="258"/>
      <c r="B623" s="246" t="s">
        <v>122</v>
      </c>
      <c r="C623" s="246" t="s">
        <v>124</v>
      </c>
      <c r="D623" s="250" t="s">
        <v>5</v>
      </c>
      <c r="E623" s="250">
        <v>1</v>
      </c>
      <c r="F623" s="250"/>
      <c r="G623" s="78"/>
      <c r="H623" s="78"/>
      <c r="I623" s="269"/>
      <c r="J623" s="86"/>
    </row>
    <row r="624" spans="1:10" ht="13.5" customHeight="1">
      <c r="A624" s="258"/>
      <c r="B624" s="246" t="s">
        <v>66</v>
      </c>
      <c r="C624" s="246" t="s">
        <v>125</v>
      </c>
      <c r="D624" s="250" t="s">
        <v>5</v>
      </c>
      <c r="E624" s="250">
        <v>1</v>
      </c>
      <c r="F624" s="250"/>
      <c r="G624" s="78"/>
      <c r="H624" s="78"/>
      <c r="I624" s="269"/>
      <c r="J624" s="86"/>
    </row>
    <row r="625" spans="1:10" ht="41.25" customHeight="1">
      <c r="A625" s="258" t="s">
        <v>327</v>
      </c>
      <c r="B625" s="441" t="s">
        <v>263</v>
      </c>
      <c r="C625" s="441"/>
      <c r="D625" s="250"/>
      <c r="E625" s="250"/>
      <c r="F625" s="250"/>
      <c r="G625" s="78"/>
      <c r="H625" s="78"/>
      <c r="I625" s="269"/>
      <c r="J625" s="86"/>
    </row>
    <row r="626" spans="1:10" ht="18" customHeight="1">
      <c r="A626" s="258"/>
      <c r="B626" s="246" t="s">
        <v>127</v>
      </c>
      <c r="C626" s="246" t="s">
        <v>129</v>
      </c>
      <c r="D626" s="250"/>
      <c r="E626" s="250"/>
      <c r="F626" s="250"/>
      <c r="G626" s="78"/>
      <c r="H626" s="78"/>
      <c r="I626" s="269"/>
      <c r="J626" s="86"/>
    </row>
    <row r="627" spans="1:10">
      <c r="A627" s="258"/>
      <c r="B627" s="254" t="s">
        <v>63</v>
      </c>
      <c r="C627" s="55" t="s">
        <v>128</v>
      </c>
      <c r="D627" s="250" t="s">
        <v>62</v>
      </c>
      <c r="E627" s="250">
        <f>E569+2+E582+1</f>
        <v>9</v>
      </c>
      <c r="F627" s="250"/>
      <c r="G627" s="78"/>
      <c r="H627" s="78"/>
      <c r="I627" s="269"/>
      <c r="J627" s="86"/>
    </row>
    <row r="628" spans="1:10">
      <c r="A628" s="258"/>
      <c r="B628" s="254" t="s">
        <v>64</v>
      </c>
      <c r="C628" s="55" t="s">
        <v>88</v>
      </c>
      <c r="D628" s="250" t="s">
        <v>62</v>
      </c>
      <c r="E628" s="250">
        <f>E569+E583</f>
        <v>8</v>
      </c>
      <c r="F628" s="250"/>
      <c r="G628" s="78"/>
      <c r="H628" s="78"/>
      <c r="I628" s="269"/>
      <c r="J628" s="86"/>
    </row>
    <row r="629" spans="1:10">
      <c r="A629" s="258"/>
      <c r="B629" s="254" t="s">
        <v>65</v>
      </c>
      <c r="C629" s="55" t="s">
        <v>138</v>
      </c>
      <c r="D629" s="250" t="s">
        <v>5</v>
      </c>
      <c r="E629" s="250">
        <v>1</v>
      </c>
      <c r="F629" s="250"/>
      <c r="G629" s="78"/>
      <c r="H629" s="78"/>
      <c r="I629" s="269"/>
    </row>
    <row r="630" spans="1:10">
      <c r="A630" s="258"/>
      <c r="B630" s="254" t="s">
        <v>130</v>
      </c>
      <c r="C630" s="55" t="s">
        <v>131</v>
      </c>
      <c r="D630" s="250"/>
      <c r="E630" s="250"/>
      <c r="F630" s="250"/>
      <c r="G630" s="78"/>
      <c r="H630" s="78"/>
      <c r="I630" s="269"/>
    </row>
    <row r="631" spans="1:10">
      <c r="A631" s="258"/>
      <c r="B631" s="254" t="s">
        <v>63</v>
      </c>
      <c r="C631" s="55" t="s">
        <v>132</v>
      </c>
      <c r="D631" s="250" t="s">
        <v>62</v>
      </c>
      <c r="E631" s="250">
        <f>E616</f>
        <v>24</v>
      </c>
      <c r="F631" s="250"/>
      <c r="G631" s="78"/>
      <c r="H631" s="78"/>
      <c r="I631" s="269"/>
    </row>
    <row r="632" spans="1:10" ht="25.5" customHeight="1">
      <c r="A632" s="424" t="s">
        <v>328</v>
      </c>
      <c r="B632" s="424"/>
      <c r="C632" s="424"/>
      <c r="D632" s="424"/>
      <c r="E632" s="424"/>
      <c r="F632" s="276"/>
      <c r="G632" s="78"/>
      <c r="H632" s="78"/>
      <c r="I632" s="269"/>
    </row>
    <row r="633" spans="1:10" ht="43.5" customHeight="1">
      <c r="A633" s="452" t="s">
        <v>7</v>
      </c>
      <c r="B633" s="452"/>
      <c r="C633" s="452"/>
      <c r="D633" s="452"/>
      <c r="E633" s="452"/>
      <c r="F633" s="275"/>
      <c r="G633" s="78"/>
      <c r="H633" s="78"/>
      <c r="I633" s="269"/>
    </row>
    <row r="634" spans="1:10" ht="38.25" customHeight="1">
      <c r="A634" s="250" t="s">
        <v>503</v>
      </c>
      <c r="B634" s="428" t="s">
        <v>1273</v>
      </c>
      <c r="C634" s="428"/>
      <c r="D634" s="250" t="s">
        <v>4</v>
      </c>
      <c r="E634" s="250">
        <v>2</v>
      </c>
      <c r="F634" s="250"/>
      <c r="G634" s="78"/>
      <c r="H634" s="78"/>
      <c r="I634" s="269"/>
    </row>
    <row r="635" spans="1:10" ht="38.25" customHeight="1">
      <c r="A635" s="250" t="s">
        <v>504</v>
      </c>
      <c r="B635" s="428" t="s">
        <v>1274</v>
      </c>
      <c r="C635" s="428"/>
      <c r="D635" s="250"/>
      <c r="E635" s="250"/>
      <c r="F635" s="250"/>
      <c r="G635" s="78"/>
      <c r="H635" s="78"/>
      <c r="I635" s="269"/>
    </row>
    <row r="636" spans="1:10">
      <c r="A636" s="250"/>
      <c r="B636" s="262" t="s">
        <v>611</v>
      </c>
      <c r="C636" s="262" t="s">
        <v>603</v>
      </c>
      <c r="D636" s="250" t="s">
        <v>48</v>
      </c>
      <c r="E636" s="250">
        <v>2</v>
      </c>
      <c r="F636" s="250"/>
      <c r="G636" s="78"/>
      <c r="H636" s="78"/>
      <c r="I636" s="269"/>
    </row>
    <row r="637" spans="1:10">
      <c r="A637" s="250"/>
      <c r="B637" s="262" t="s">
        <v>612</v>
      </c>
      <c r="C637" s="262" t="s">
        <v>604</v>
      </c>
      <c r="D637" s="250" t="s">
        <v>48</v>
      </c>
      <c r="E637" s="250">
        <v>2</v>
      </c>
      <c r="F637" s="250"/>
      <c r="G637" s="78"/>
      <c r="H637" s="78"/>
      <c r="I637" s="269"/>
    </row>
    <row r="638" spans="1:10" ht="30.75" customHeight="1">
      <c r="A638" s="250" t="s">
        <v>897</v>
      </c>
      <c r="B638" s="441" t="str">
        <f>B408</f>
        <v>Current transformer 36 kV, 31.5 kA/1s, 50Hz, 170/70 kV BIL, single phase, 2500/1 , 3-core,  post type with double secondary box</v>
      </c>
      <c r="C638" s="441"/>
      <c r="D638" s="250" t="s">
        <v>598</v>
      </c>
      <c r="E638" s="250">
        <v>6</v>
      </c>
      <c r="F638" s="250"/>
      <c r="G638" s="78"/>
      <c r="H638" s="78"/>
      <c r="I638" s="269"/>
    </row>
    <row r="639" spans="1:10" ht="38.25" customHeight="1">
      <c r="A639" s="250" t="s">
        <v>505</v>
      </c>
      <c r="B639" s="441" t="str">
        <f>B409</f>
        <v>Voltage transformer 36kV, 50Hz, 170/70 kV BIL, single phase, 33/V3 / 0.110/V3 / 0.110/V3 kV, 3 secondary windings, inductive type with double secondary box</v>
      </c>
      <c r="C639" s="441"/>
      <c r="D639" s="250" t="s">
        <v>62</v>
      </c>
      <c r="E639" s="250">
        <v>6</v>
      </c>
      <c r="F639" s="250"/>
      <c r="G639" s="78"/>
      <c r="H639" s="78"/>
      <c r="I639" s="269"/>
    </row>
    <row r="640" spans="1:10" ht="38.25" customHeight="1">
      <c r="A640" s="250" t="s">
        <v>506</v>
      </c>
      <c r="B640" s="441" t="str">
        <f>B410</f>
        <v xml:space="preserve">Surge arrester 36 kV, 30 kV continuous operating voltage, 10 kA nominal discharge current, 50 Hz, single phase, gapless, metal oxide type for all five (05) substations </v>
      </c>
      <c r="C640" s="441"/>
      <c r="D640" s="250" t="s">
        <v>62</v>
      </c>
      <c r="E640" s="250">
        <v>6</v>
      </c>
      <c r="F640" s="250"/>
      <c r="G640" s="78"/>
      <c r="H640" s="78"/>
      <c r="I640" s="269"/>
    </row>
    <row r="641" spans="1:9" ht="40.5" customHeight="1">
      <c r="A641" s="250" t="s">
        <v>898</v>
      </c>
      <c r="B641" s="441" t="str">
        <f>B411</f>
        <v>DS with load break fuse (10A) etc. for Connection between 36kV busbar &amp; 02 sets of 33/0.415kV Earthing/Auxiliary transformer.</v>
      </c>
      <c r="C641" s="441"/>
      <c r="D641" s="250" t="s">
        <v>4</v>
      </c>
      <c r="E641" s="250">
        <v>2</v>
      </c>
      <c r="F641" s="250"/>
      <c r="G641" s="78"/>
      <c r="H641" s="78"/>
      <c r="I641" s="269"/>
    </row>
    <row r="642" spans="1:9" ht="49.5" customHeight="1">
      <c r="A642" s="250" t="s">
        <v>900</v>
      </c>
      <c r="B642" s="441" t="s">
        <v>901</v>
      </c>
      <c r="C642" s="441"/>
      <c r="D642" s="250"/>
      <c r="E642" s="250"/>
      <c r="F642" s="250"/>
      <c r="G642" s="78"/>
      <c r="H642" s="78"/>
      <c r="I642" s="269"/>
    </row>
    <row r="643" spans="1:9">
      <c r="A643" s="250"/>
      <c r="B643" s="60" t="s">
        <v>63</v>
      </c>
      <c r="C643" s="55" t="s">
        <v>849</v>
      </c>
      <c r="D643" s="250" t="s">
        <v>5</v>
      </c>
      <c r="E643" s="250">
        <v>1</v>
      </c>
      <c r="F643" s="250"/>
      <c r="G643" s="78"/>
      <c r="H643" s="78"/>
      <c r="I643" s="269"/>
    </row>
    <row r="644" spans="1:9" ht="25.5">
      <c r="A644" s="250"/>
      <c r="B644" s="60" t="s">
        <v>64</v>
      </c>
      <c r="C644" s="55" t="s">
        <v>855</v>
      </c>
      <c r="D644" s="250" t="s">
        <v>5</v>
      </c>
      <c r="E644" s="250">
        <v>1</v>
      </c>
      <c r="F644" s="250"/>
      <c r="G644" s="78"/>
      <c r="H644" s="78"/>
      <c r="I644" s="269"/>
    </row>
    <row r="645" spans="1:9">
      <c r="A645" s="250"/>
      <c r="B645" s="60" t="s">
        <v>65</v>
      </c>
      <c r="C645" s="55" t="s">
        <v>851</v>
      </c>
      <c r="D645" s="250"/>
      <c r="E645" s="250"/>
      <c r="F645" s="250"/>
      <c r="G645" s="78"/>
      <c r="H645" s="78"/>
      <c r="I645" s="269"/>
    </row>
    <row r="646" spans="1:9">
      <c r="A646" s="250"/>
      <c r="B646" s="60" t="s">
        <v>127</v>
      </c>
      <c r="C646" s="55" t="s">
        <v>88</v>
      </c>
      <c r="D646" s="250" t="s">
        <v>0</v>
      </c>
      <c r="E646" s="250">
        <v>4</v>
      </c>
      <c r="F646" s="250"/>
      <c r="G646" s="78"/>
      <c r="H646" s="78"/>
      <c r="I646" s="269"/>
    </row>
    <row r="647" spans="1:9">
      <c r="A647" s="250"/>
      <c r="B647" s="60" t="s">
        <v>130</v>
      </c>
      <c r="C647" s="55" t="s">
        <v>843</v>
      </c>
      <c r="D647" s="250" t="s">
        <v>0</v>
      </c>
      <c r="E647" s="250">
        <v>6</v>
      </c>
      <c r="F647" s="250"/>
      <c r="G647" s="78"/>
      <c r="H647" s="78"/>
      <c r="I647" s="269"/>
    </row>
    <row r="648" spans="1:9">
      <c r="A648" s="394"/>
      <c r="B648" s="404" t="s">
        <v>66</v>
      </c>
      <c r="C648" s="405" t="s">
        <v>1326</v>
      </c>
      <c r="D648" s="406"/>
      <c r="E648" s="406"/>
      <c r="F648" s="394"/>
      <c r="G648" s="78"/>
      <c r="H648" s="78"/>
      <c r="I648" s="269"/>
    </row>
    <row r="649" spans="1:9">
      <c r="A649" s="394"/>
      <c r="B649" s="407" t="s">
        <v>127</v>
      </c>
      <c r="C649" s="408" t="s">
        <v>88</v>
      </c>
      <c r="D649" s="409" t="s">
        <v>0</v>
      </c>
      <c r="E649" s="409">
        <v>2</v>
      </c>
      <c r="F649" s="394"/>
      <c r="G649" s="78"/>
      <c r="H649" s="78"/>
      <c r="I649" s="269"/>
    </row>
    <row r="650" spans="1:9">
      <c r="A650" s="394"/>
      <c r="B650" s="407" t="s">
        <v>130</v>
      </c>
      <c r="C650" s="408" t="s">
        <v>843</v>
      </c>
      <c r="D650" s="409" t="s">
        <v>0</v>
      </c>
      <c r="E650" s="409">
        <v>3</v>
      </c>
      <c r="F650" s="394"/>
      <c r="G650" s="78"/>
      <c r="H650" s="78"/>
      <c r="I650" s="269"/>
    </row>
    <row r="651" spans="1:9" ht="25.5">
      <c r="A651" s="250"/>
      <c r="B651" s="407" t="s">
        <v>67</v>
      </c>
      <c r="C651" s="408" t="s">
        <v>853</v>
      </c>
      <c r="D651" s="409"/>
      <c r="E651" s="409"/>
      <c r="F651" s="250"/>
      <c r="G651" s="78"/>
      <c r="H651" s="78"/>
      <c r="I651" s="269"/>
    </row>
    <row r="652" spans="1:9">
      <c r="A652" s="250"/>
      <c r="B652" s="407" t="s">
        <v>127</v>
      </c>
      <c r="C652" s="408" t="s">
        <v>1294</v>
      </c>
      <c r="D652" s="409" t="s">
        <v>48</v>
      </c>
      <c r="E652" s="409">
        <v>11</v>
      </c>
      <c r="F652" s="250"/>
      <c r="G652" s="78"/>
      <c r="H652" s="78"/>
      <c r="I652" s="269"/>
    </row>
    <row r="653" spans="1:9">
      <c r="A653" s="250"/>
      <c r="B653" s="407" t="s">
        <v>74</v>
      </c>
      <c r="C653" s="408" t="s">
        <v>110</v>
      </c>
      <c r="D653" s="409" t="s">
        <v>114</v>
      </c>
      <c r="E653" s="409"/>
      <c r="F653" s="250"/>
      <c r="G653" s="78"/>
      <c r="H653" s="78"/>
      <c r="I653" s="269"/>
    </row>
    <row r="654" spans="1:9">
      <c r="A654" s="250"/>
      <c r="B654" s="407" t="s">
        <v>69</v>
      </c>
      <c r="C654" s="408" t="s">
        <v>852</v>
      </c>
      <c r="D654" s="409" t="s">
        <v>114</v>
      </c>
      <c r="E654" s="409"/>
      <c r="F654" s="250"/>
      <c r="G654" s="78"/>
      <c r="H654" s="78"/>
      <c r="I654" s="269"/>
    </row>
    <row r="655" spans="1:9">
      <c r="A655" s="250"/>
      <c r="B655" s="407" t="s">
        <v>70</v>
      </c>
      <c r="C655" s="408" t="s">
        <v>850</v>
      </c>
      <c r="D655" s="409" t="s">
        <v>5</v>
      </c>
      <c r="E655" s="409">
        <v>1</v>
      </c>
      <c r="F655" s="250"/>
      <c r="G655" s="78"/>
      <c r="H655" s="78"/>
      <c r="I655" s="269"/>
    </row>
    <row r="656" spans="1:9" ht="15.75" customHeight="1">
      <c r="A656" s="284" t="s">
        <v>499</v>
      </c>
      <c r="B656" s="424" t="s">
        <v>8</v>
      </c>
      <c r="C656" s="424"/>
      <c r="D656" s="250"/>
      <c r="E656" s="250"/>
      <c r="F656" s="250"/>
      <c r="G656" s="78"/>
      <c r="H656" s="78"/>
      <c r="I656" s="269"/>
    </row>
    <row r="657" spans="1:9">
      <c r="A657" s="250" t="s">
        <v>500</v>
      </c>
      <c r="C657" s="264" t="s">
        <v>114</v>
      </c>
      <c r="D657" s="250"/>
      <c r="E657" s="250"/>
      <c r="F657" s="250"/>
      <c r="G657" s="78"/>
      <c r="H657" s="78"/>
      <c r="I657" s="269"/>
    </row>
    <row r="658" spans="1:9" ht="29.25" customHeight="1">
      <c r="A658" s="250" t="s">
        <v>501</v>
      </c>
      <c r="C658" s="55" t="s">
        <v>883</v>
      </c>
      <c r="D658" s="250" t="s">
        <v>4</v>
      </c>
      <c r="E658" s="250">
        <v>2</v>
      </c>
      <c r="F658" s="250"/>
      <c r="G658" s="78"/>
      <c r="H658" s="78"/>
      <c r="I658" s="269"/>
    </row>
    <row r="659" spans="1:9" ht="25.5">
      <c r="A659" s="250" t="s">
        <v>502</v>
      </c>
      <c r="C659" s="78" t="s">
        <v>115</v>
      </c>
      <c r="D659" s="426" t="s">
        <v>114</v>
      </c>
      <c r="E659" s="426"/>
      <c r="F659" s="258"/>
      <c r="G659" s="78"/>
      <c r="H659" s="78"/>
      <c r="I659" s="269"/>
    </row>
    <row r="660" spans="1:9" ht="38.25">
      <c r="A660" s="250" t="s">
        <v>498</v>
      </c>
      <c r="C660" s="55" t="s">
        <v>1314</v>
      </c>
      <c r="D660" s="250" t="s">
        <v>4</v>
      </c>
      <c r="E660" s="250">
        <v>2</v>
      </c>
      <c r="F660" s="250"/>
      <c r="G660" s="78"/>
      <c r="H660" s="78"/>
      <c r="I660" s="269"/>
    </row>
    <row r="661" spans="1:9">
      <c r="A661" s="250" t="s">
        <v>497</v>
      </c>
      <c r="B661" s="114"/>
      <c r="C661" s="78" t="s">
        <v>1165</v>
      </c>
      <c r="D661" s="261"/>
      <c r="E661" s="261"/>
      <c r="F661" s="250"/>
      <c r="G661" s="78"/>
      <c r="H661" s="78"/>
      <c r="I661" s="269"/>
    </row>
    <row r="662" spans="1:9">
      <c r="A662" s="250"/>
      <c r="B662" s="114" t="s">
        <v>611</v>
      </c>
      <c r="C662" s="78" t="s">
        <v>1167</v>
      </c>
      <c r="D662" s="250" t="s">
        <v>114</v>
      </c>
      <c r="E662" s="250"/>
      <c r="F662" s="250"/>
      <c r="G662" s="78"/>
      <c r="H662" s="78"/>
      <c r="I662" s="269"/>
    </row>
    <row r="663" spans="1:9">
      <c r="A663" s="250"/>
      <c r="B663" s="114" t="s">
        <v>612</v>
      </c>
      <c r="C663" s="78" t="s">
        <v>1168</v>
      </c>
      <c r="D663" s="250" t="s">
        <v>5</v>
      </c>
      <c r="E663" s="250">
        <v>1</v>
      </c>
      <c r="F663" s="250"/>
      <c r="G663" s="78"/>
      <c r="H663" s="78"/>
      <c r="I663" s="269"/>
    </row>
    <row r="664" spans="1:9">
      <c r="A664" s="250"/>
      <c r="B664" s="114" t="s">
        <v>613</v>
      </c>
      <c r="C664" s="78" t="s">
        <v>1169</v>
      </c>
      <c r="D664" s="250" t="s">
        <v>5</v>
      </c>
      <c r="E664" s="250">
        <v>1</v>
      </c>
      <c r="F664" s="250"/>
      <c r="G664" s="78"/>
      <c r="H664" s="78"/>
      <c r="I664" s="269"/>
    </row>
    <row r="665" spans="1:9" ht="38.25">
      <c r="A665" s="250" t="s">
        <v>1172</v>
      </c>
      <c r="C665" s="55" t="s">
        <v>1151</v>
      </c>
      <c r="D665" s="250" t="s">
        <v>4</v>
      </c>
      <c r="E665" s="250">
        <v>2</v>
      </c>
      <c r="F665" s="258"/>
      <c r="G665" s="78"/>
      <c r="H665" s="78"/>
      <c r="I665" s="269"/>
    </row>
    <row r="666" spans="1:9" ht="22.5" customHeight="1">
      <c r="A666" s="284" t="s">
        <v>496</v>
      </c>
      <c r="B666" s="424" t="s">
        <v>139</v>
      </c>
      <c r="C666" s="424"/>
      <c r="D666" s="424"/>
      <c r="E666" s="424"/>
      <c r="F666" s="276"/>
      <c r="G666" s="78"/>
      <c r="H666" s="78"/>
      <c r="I666" s="269"/>
    </row>
    <row r="667" spans="1:9">
      <c r="A667" s="250"/>
      <c r="C667" s="428" t="s">
        <v>193</v>
      </c>
      <c r="D667" s="428"/>
      <c r="E667" s="428"/>
      <c r="F667" s="262"/>
      <c r="G667" s="78"/>
      <c r="H667" s="78"/>
      <c r="I667" s="269"/>
    </row>
    <row r="668" spans="1:9">
      <c r="A668" s="250"/>
      <c r="C668" s="262" t="s">
        <v>114</v>
      </c>
      <c r="D668" s="258"/>
      <c r="E668" s="258"/>
      <c r="F668" s="258"/>
      <c r="G668" s="78"/>
      <c r="H668" s="78"/>
      <c r="I668" s="269"/>
    </row>
    <row r="669" spans="1:9" ht="15.75" customHeight="1">
      <c r="A669" s="316"/>
      <c r="B669" s="428" t="s">
        <v>143</v>
      </c>
      <c r="C669" s="428"/>
      <c r="D669" s="428"/>
      <c r="E669" s="428"/>
      <c r="F669" s="262"/>
      <c r="G669" s="78"/>
      <c r="H669" s="78"/>
      <c r="I669" s="269"/>
    </row>
    <row r="670" spans="1:9" ht="25.5">
      <c r="A670" s="316" t="s">
        <v>495</v>
      </c>
      <c r="C670" s="55" t="s">
        <v>267</v>
      </c>
      <c r="D670" s="250" t="s">
        <v>48</v>
      </c>
      <c r="E670" s="250">
        <v>6</v>
      </c>
      <c r="F670" s="250"/>
      <c r="G670" s="78"/>
      <c r="H670" s="78"/>
      <c r="I670" s="269"/>
    </row>
    <row r="671" spans="1:9">
      <c r="A671" s="316"/>
      <c r="C671" s="264" t="s">
        <v>1154</v>
      </c>
      <c r="D671" s="250"/>
      <c r="E671" s="250"/>
      <c r="F671" s="250"/>
      <c r="G671" s="78"/>
      <c r="H671" s="78"/>
      <c r="I671" s="269"/>
    </row>
    <row r="672" spans="1:9">
      <c r="A672" s="316"/>
      <c r="B672" s="60" t="s">
        <v>127</v>
      </c>
      <c r="C672" s="55" t="s">
        <v>266</v>
      </c>
      <c r="D672" s="250" t="s">
        <v>48</v>
      </c>
      <c r="E672" s="250">
        <v>1</v>
      </c>
      <c r="F672" s="250"/>
      <c r="G672" s="78"/>
      <c r="H672" s="78"/>
      <c r="I672" s="269"/>
    </row>
    <row r="673" spans="1:9">
      <c r="A673" s="274"/>
      <c r="B673" s="60" t="s">
        <v>130</v>
      </c>
      <c r="C673" s="55" t="s">
        <v>857</v>
      </c>
      <c r="D673" s="250" t="s">
        <v>48</v>
      </c>
      <c r="E673" s="250">
        <v>2</v>
      </c>
      <c r="F673" s="250"/>
      <c r="G673" s="78"/>
      <c r="H673" s="78"/>
      <c r="I673" s="269"/>
    </row>
    <row r="674" spans="1:9">
      <c r="A674" s="274"/>
      <c r="B674" s="60" t="s">
        <v>177</v>
      </c>
      <c r="C674" s="55" t="s">
        <v>885</v>
      </c>
      <c r="D674" s="250" t="s">
        <v>48</v>
      </c>
      <c r="E674" s="250">
        <v>1</v>
      </c>
      <c r="F674" s="250"/>
      <c r="G674" s="78"/>
      <c r="H674" s="78"/>
      <c r="I674" s="269"/>
    </row>
    <row r="675" spans="1:9" ht="25.5">
      <c r="A675" s="316"/>
      <c r="B675" s="60" t="s">
        <v>180</v>
      </c>
      <c r="C675" s="55" t="s">
        <v>1153</v>
      </c>
      <c r="D675" s="250" t="s">
        <v>48</v>
      </c>
      <c r="E675" s="250">
        <v>1</v>
      </c>
      <c r="F675" s="250"/>
      <c r="G675" s="78"/>
      <c r="H675" s="78"/>
      <c r="I675" s="269"/>
    </row>
    <row r="676" spans="1:9" ht="25.5">
      <c r="A676" s="316" t="s">
        <v>494</v>
      </c>
      <c r="C676" s="55" t="s">
        <v>268</v>
      </c>
      <c r="D676" s="250" t="s">
        <v>48</v>
      </c>
      <c r="E676" s="250">
        <v>2</v>
      </c>
      <c r="F676" s="250"/>
      <c r="G676" s="78"/>
      <c r="H676" s="78"/>
      <c r="I676" s="269"/>
    </row>
    <row r="677" spans="1:9">
      <c r="A677" s="316"/>
      <c r="C677" s="264" t="s">
        <v>1154</v>
      </c>
      <c r="D677" s="250"/>
      <c r="E677" s="250"/>
      <c r="F677" s="250"/>
      <c r="G677" s="78"/>
      <c r="H677" s="78"/>
      <c r="I677" s="269"/>
    </row>
    <row r="678" spans="1:9">
      <c r="A678" s="316"/>
      <c r="B678" s="60" t="s">
        <v>127</v>
      </c>
      <c r="C678" s="55" t="s">
        <v>266</v>
      </c>
      <c r="D678" s="250" t="s">
        <v>48</v>
      </c>
      <c r="E678" s="250">
        <v>1</v>
      </c>
      <c r="F678" s="250"/>
      <c r="G678" s="78"/>
      <c r="H678" s="78"/>
      <c r="I678" s="269"/>
    </row>
    <row r="679" spans="1:9">
      <c r="A679" s="274"/>
      <c r="B679" s="60" t="s">
        <v>130</v>
      </c>
      <c r="C679" s="55" t="s">
        <v>857</v>
      </c>
      <c r="D679" s="250" t="s">
        <v>48</v>
      </c>
      <c r="E679" s="250">
        <v>2</v>
      </c>
      <c r="F679" s="250"/>
      <c r="G679" s="78"/>
      <c r="H679" s="78"/>
      <c r="I679" s="269"/>
    </row>
    <row r="680" spans="1:9">
      <c r="A680" s="274"/>
      <c r="B680" s="60" t="s">
        <v>177</v>
      </c>
      <c r="C680" s="55" t="s">
        <v>885</v>
      </c>
      <c r="D680" s="250" t="s">
        <v>48</v>
      </c>
      <c r="E680" s="250">
        <v>1</v>
      </c>
      <c r="F680" s="250"/>
      <c r="G680" s="78"/>
      <c r="H680" s="78"/>
      <c r="I680" s="269"/>
    </row>
    <row r="681" spans="1:9" ht="22.5" customHeight="1">
      <c r="A681" s="316"/>
      <c r="B681" s="60" t="s">
        <v>180</v>
      </c>
      <c r="C681" s="55" t="s">
        <v>1153</v>
      </c>
      <c r="D681" s="250" t="s">
        <v>48</v>
      </c>
      <c r="E681" s="250">
        <v>1</v>
      </c>
      <c r="F681" s="250"/>
      <c r="G681" s="78"/>
      <c r="H681" s="78"/>
      <c r="I681" s="269"/>
    </row>
    <row r="682" spans="1:9" ht="22.5" customHeight="1">
      <c r="A682" s="316" t="s">
        <v>329</v>
      </c>
      <c r="C682" s="55" t="s">
        <v>269</v>
      </c>
      <c r="D682" s="250" t="s">
        <v>48</v>
      </c>
      <c r="E682" s="250">
        <v>1</v>
      </c>
      <c r="F682" s="250"/>
      <c r="G682" s="78"/>
      <c r="H682" s="78"/>
      <c r="I682" s="269"/>
    </row>
    <row r="683" spans="1:9" ht="11.25" customHeight="1">
      <c r="A683" s="316"/>
      <c r="C683" s="264" t="s">
        <v>1154</v>
      </c>
      <c r="D683" s="250"/>
      <c r="E683" s="250"/>
      <c r="F683" s="250"/>
      <c r="G683" s="78"/>
      <c r="H683" s="78"/>
      <c r="I683" s="269"/>
    </row>
    <row r="684" spans="1:9" ht="23.25" customHeight="1">
      <c r="A684" s="316"/>
      <c r="B684" s="60" t="s">
        <v>127</v>
      </c>
      <c r="C684" s="55" t="s">
        <v>266</v>
      </c>
      <c r="D684" s="250" t="s">
        <v>48</v>
      </c>
      <c r="E684" s="250">
        <v>1</v>
      </c>
      <c r="F684" s="250"/>
      <c r="G684" s="78"/>
      <c r="H684" s="78"/>
      <c r="I684" s="269"/>
    </row>
    <row r="685" spans="1:9" ht="16.5" customHeight="1">
      <c r="A685" s="274"/>
      <c r="B685" s="60" t="s">
        <v>130</v>
      </c>
      <c r="C685" s="55" t="s">
        <v>857</v>
      </c>
      <c r="D685" s="250" t="s">
        <v>48</v>
      </c>
      <c r="E685" s="250">
        <v>1</v>
      </c>
      <c r="F685" s="250"/>
      <c r="G685" s="78"/>
      <c r="H685" s="78"/>
      <c r="I685" s="269"/>
    </row>
    <row r="686" spans="1:9" ht="20.25" customHeight="1">
      <c r="A686" s="274"/>
      <c r="B686" s="60" t="s">
        <v>177</v>
      </c>
      <c r="C686" s="55" t="s">
        <v>885</v>
      </c>
      <c r="D686" s="250" t="s">
        <v>48</v>
      </c>
      <c r="E686" s="250">
        <v>1</v>
      </c>
      <c r="G686" s="78"/>
      <c r="H686" s="78"/>
      <c r="I686" s="269"/>
    </row>
    <row r="687" spans="1:9" ht="29.25" customHeight="1">
      <c r="A687" s="316"/>
      <c r="B687" s="60" t="s">
        <v>180</v>
      </c>
      <c r="C687" s="55" t="s">
        <v>1153</v>
      </c>
      <c r="D687" s="250" t="s">
        <v>48</v>
      </c>
      <c r="E687" s="250">
        <v>1</v>
      </c>
      <c r="F687" s="250"/>
      <c r="G687" s="78"/>
      <c r="H687" s="78"/>
      <c r="I687" s="269"/>
    </row>
    <row r="688" spans="1:9" ht="12" customHeight="1">
      <c r="A688" s="316" t="s">
        <v>329</v>
      </c>
      <c r="C688" s="55" t="s">
        <v>140</v>
      </c>
      <c r="D688" s="250" t="s">
        <v>48</v>
      </c>
      <c r="E688" s="250">
        <v>1</v>
      </c>
      <c r="F688" s="250"/>
      <c r="G688" s="78"/>
      <c r="H688" s="78"/>
      <c r="I688" s="269"/>
    </row>
    <row r="689" spans="1:10" ht="12" customHeight="1">
      <c r="A689" s="316"/>
      <c r="C689" s="264" t="s">
        <v>1154</v>
      </c>
      <c r="D689" s="250"/>
      <c r="E689" s="250"/>
      <c r="F689" s="250"/>
      <c r="G689" s="78"/>
      <c r="H689" s="78"/>
      <c r="I689" s="269"/>
    </row>
    <row r="690" spans="1:10" ht="22.5" customHeight="1">
      <c r="A690" s="316"/>
      <c r="B690" s="60" t="s">
        <v>127</v>
      </c>
      <c r="C690" s="55" t="s">
        <v>671</v>
      </c>
      <c r="D690" s="250" t="s">
        <v>48</v>
      </c>
      <c r="E690" s="250">
        <v>1</v>
      </c>
      <c r="F690" s="250"/>
      <c r="G690" s="78"/>
      <c r="H690" s="78"/>
      <c r="I690" s="269"/>
    </row>
    <row r="691" spans="1:10">
      <c r="A691" s="316"/>
      <c r="B691" s="60" t="s">
        <v>130</v>
      </c>
      <c r="C691" s="55" t="s">
        <v>181</v>
      </c>
      <c r="D691" s="250"/>
      <c r="E691" s="250"/>
      <c r="F691" s="250"/>
      <c r="G691" s="78"/>
      <c r="H691" s="78"/>
      <c r="I691" s="269"/>
    </row>
    <row r="692" spans="1:10">
      <c r="A692" s="316"/>
      <c r="B692" s="114" t="s">
        <v>63</v>
      </c>
      <c r="C692" s="55" t="s">
        <v>949</v>
      </c>
      <c r="D692" s="250" t="s">
        <v>48</v>
      </c>
      <c r="E692" s="250">
        <v>5</v>
      </c>
      <c r="F692" s="250"/>
      <c r="G692" s="78"/>
      <c r="H692" s="78"/>
      <c r="I692" s="269"/>
    </row>
    <row r="693" spans="1:10">
      <c r="A693" s="316"/>
      <c r="B693" s="114" t="s">
        <v>64</v>
      </c>
      <c r="C693" s="55" t="s">
        <v>950</v>
      </c>
      <c r="D693" s="250" t="s">
        <v>48</v>
      </c>
      <c r="E693" s="250">
        <v>1</v>
      </c>
      <c r="F693" s="250"/>
      <c r="G693" s="78"/>
      <c r="H693" s="78"/>
      <c r="I693" s="269"/>
    </row>
    <row r="694" spans="1:10">
      <c r="A694" s="316"/>
      <c r="B694" s="60" t="s">
        <v>177</v>
      </c>
      <c r="C694" s="55" t="s">
        <v>1155</v>
      </c>
      <c r="D694" s="250" t="s">
        <v>48</v>
      </c>
      <c r="E694" s="250">
        <v>1</v>
      </c>
      <c r="F694" s="250"/>
      <c r="G694" s="78"/>
      <c r="H694" s="78"/>
      <c r="I694" s="269"/>
    </row>
    <row r="695" spans="1:10" ht="25.5">
      <c r="A695" s="316"/>
      <c r="B695" s="60" t="s">
        <v>180</v>
      </c>
      <c r="C695" s="55" t="s">
        <v>1153</v>
      </c>
      <c r="D695" s="250" t="s">
        <v>48</v>
      </c>
      <c r="E695" s="250">
        <v>1</v>
      </c>
      <c r="F695" s="250"/>
      <c r="G695" s="78"/>
      <c r="H695" s="78"/>
      <c r="I695" s="269"/>
    </row>
    <row r="696" spans="1:10">
      <c r="A696" s="316" t="s">
        <v>330</v>
      </c>
      <c r="C696" s="55" t="s">
        <v>146</v>
      </c>
      <c r="D696" s="250"/>
      <c r="E696" s="250"/>
      <c r="F696" s="250"/>
      <c r="G696" s="78"/>
      <c r="H696" s="78"/>
      <c r="I696" s="269"/>
    </row>
    <row r="697" spans="1:10">
      <c r="A697" s="316"/>
      <c r="B697" s="60" t="s">
        <v>127</v>
      </c>
      <c r="C697" s="55" t="s">
        <v>859</v>
      </c>
      <c r="D697" s="250" t="s">
        <v>62</v>
      </c>
      <c r="E697" s="250">
        <f>(E670+E676)*2</f>
        <v>16</v>
      </c>
      <c r="F697" s="250"/>
      <c r="G697" s="78"/>
      <c r="H697" s="78"/>
      <c r="I697" s="269"/>
      <c r="J697" s="86"/>
    </row>
    <row r="698" spans="1:10">
      <c r="A698" s="316"/>
      <c r="B698" s="60" t="s">
        <v>130</v>
      </c>
      <c r="C698" s="55" t="s">
        <v>189</v>
      </c>
      <c r="D698" s="250" t="s">
        <v>95</v>
      </c>
      <c r="E698" s="250">
        <v>1</v>
      </c>
      <c r="F698" s="250"/>
      <c r="G698" s="78"/>
      <c r="H698" s="78"/>
      <c r="I698" s="269"/>
      <c r="J698" s="86"/>
    </row>
    <row r="699" spans="1:10">
      <c r="A699" s="250"/>
      <c r="C699" s="264" t="s">
        <v>147</v>
      </c>
      <c r="D699" s="250"/>
      <c r="E699" s="250"/>
      <c r="F699" s="250"/>
      <c r="G699" s="78"/>
      <c r="H699" s="78"/>
      <c r="I699" s="269"/>
      <c r="J699" s="86"/>
    </row>
    <row r="700" spans="1:10" ht="25.5">
      <c r="A700" s="316" t="s">
        <v>331</v>
      </c>
      <c r="C700" s="55" t="s">
        <v>148</v>
      </c>
      <c r="D700" s="250" t="s">
        <v>48</v>
      </c>
      <c r="E700" s="250">
        <v>2</v>
      </c>
      <c r="F700" s="250"/>
      <c r="G700" s="78"/>
      <c r="H700" s="78"/>
      <c r="I700" s="269"/>
      <c r="J700" s="86"/>
    </row>
    <row r="701" spans="1:10">
      <c r="A701" s="316"/>
      <c r="C701" s="264" t="s">
        <v>1154</v>
      </c>
      <c r="D701" s="250"/>
      <c r="E701" s="250"/>
      <c r="F701" s="250"/>
      <c r="G701" s="78"/>
      <c r="H701" s="78"/>
      <c r="I701" s="269"/>
      <c r="J701" s="86"/>
    </row>
    <row r="702" spans="1:10">
      <c r="A702" s="316"/>
      <c r="B702" s="60" t="s">
        <v>127</v>
      </c>
      <c r="C702" s="55" t="s">
        <v>184</v>
      </c>
      <c r="D702" s="250" t="s">
        <v>48</v>
      </c>
      <c r="E702" s="250">
        <v>1</v>
      </c>
      <c r="F702" s="250"/>
      <c r="G702" s="78"/>
      <c r="H702" s="78"/>
      <c r="I702" s="269"/>
      <c r="J702" s="86"/>
    </row>
    <row r="703" spans="1:10">
      <c r="A703" s="316"/>
      <c r="B703" s="60" t="s">
        <v>130</v>
      </c>
      <c r="C703" s="55" t="s">
        <v>886</v>
      </c>
      <c r="D703" s="250" t="s">
        <v>4</v>
      </c>
      <c r="E703" s="250">
        <v>1</v>
      </c>
      <c r="F703" s="250"/>
      <c r="G703" s="78"/>
      <c r="H703" s="78"/>
      <c r="I703" s="269"/>
      <c r="J703" s="86"/>
    </row>
    <row r="704" spans="1:10">
      <c r="A704" s="316"/>
      <c r="B704" s="60" t="s">
        <v>177</v>
      </c>
      <c r="C704" s="55" t="s">
        <v>858</v>
      </c>
      <c r="D704" s="250" t="s">
        <v>4</v>
      </c>
      <c r="E704" s="250">
        <v>1</v>
      </c>
      <c r="F704" s="250"/>
      <c r="G704" s="78"/>
      <c r="H704" s="78"/>
      <c r="I704" s="269"/>
      <c r="J704" s="86"/>
    </row>
    <row r="705" spans="1:10" ht="25.5">
      <c r="A705" s="316"/>
      <c r="B705" s="60" t="s">
        <v>180</v>
      </c>
      <c r="C705" s="55" t="s">
        <v>1153</v>
      </c>
      <c r="D705" s="250" t="s">
        <v>48</v>
      </c>
      <c r="E705" s="250">
        <v>1</v>
      </c>
      <c r="F705" s="250"/>
      <c r="G705" s="78"/>
      <c r="H705" s="78"/>
      <c r="I705" s="269"/>
      <c r="J705" s="86"/>
    </row>
    <row r="706" spans="1:10">
      <c r="A706" s="316" t="s">
        <v>493</v>
      </c>
      <c r="C706" s="55" t="s">
        <v>146</v>
      </c>
      <c r="D706" s="250"/>
      <c r="E706" s="250"/>
      <c r="F706" s="250"/>
      <c r="G706" s="78"/>
      <c r="H706" s="78"/>
      <c r="I706" s="269"/>
      <c r="J706" s="86"/>
    </row>
    <row r="707" spans="1:10">
      <c r="A707" s="316"/>
      <c r="B707" s="60" t="s">
        <v>127</v>
      </c>
      <c r="C707" s="55" t="s">
        <v>859</v>
      </c>
      <c r="D707" s="250" t="s">
        <v>62</v>
      </c>
      <c r="E707" s="250">
        <f>E700*2</f>
        <v>4</v>
      </c>
      <c r="F707" s="250"/>
      <c r="G707" s="78"/>
      <c r="H707" s="78"/>
      <c r="I707" s="269"/>
      <c r="J707" s="86"/>
    </row>
    <row r="708" spans="1:10" ht="25.5">
      <c r="A708" s="316"/>
      <c r="B708" s="60" t="s">
        <v>130</v>
      </c>
      <c r="C708" s="55" t="s">
        <v>957</v>
      </c>
      <c r="D708" s="250" t="s">
        <v>95</v>
      </c>
      <c r="E708" s="250">
        <v>1</v>
      </c>
      <c r="F708" s="250"/>
      <c r="G708" s="78"/>
      <c r="H708" s="78"/>
      <c r="I708" s="269"/>
      <c r="J708" s="86"/>
    </row>
    <row r="709" spans="1:10">
      <c r="A709" s="250" t="s">
        <v>332</v>
      </c>
      <c r="C709" s="264" t="s">
        <v>163</v>
      </c>
      <c r="D709" s="250"/>
      <c r="E709" s="250"/>
      <c r="F709" s="250"/>
      <c r="G709" s="78"/>
      <c r="H709" s="78"/>
      <c r="I709" s="269"/>
      <c r="J709" s="86"/>
    </row>
    <row r="710" spans="1:10">
      <c r="A710" s="250"/>
      <c r="B710" s="60" t="s">
        <v>63</v>
      </c>
      <c r="C710" s="55" t="s">
        <v>164</v>
      </c>
      <c r="E710" s="250"/>
      <c r="F710" s="250"/>
      <c r="G710" s="78"/>
      <c r="H710" s="78"/>
      <c r="I710" s="269"/>
      <c r="J710" s="86"/>
    </row>
    <row r="711" spans="1:10">
      <c r="A711" s="250"/>
      <c r="B711" s="114" t="s">
        <v>127</v>
      </c>
      <c r="C711" s="55" t="s">
        <v>192</v>
      </c>
      <c r="D711" s="250" t="s">
        <v>62</v>
      </c>
      <c r="E711" s="250" t="s">
        <v>44</v>
      </c>
      <c r="F711" s="250"/>
      <c r="G711" s="78"/>
      <c r="H711" s="78"/>
      <c r="I711" s="269"/>
      <c r="J711" s="86"/>
    </row>
    <row r="712" spans="1:10">
      <c r="A712" s="250"/>
      <c r="B712" s="114" t="s">
        <v>130</v>
      </c>
      <c r="C712" s="55" t="s">
        <v>174</v>
      </c>
      <c r="D712" s="250" t="s">
        <v>62</v>
      </c>
      <c r="E712" s="250">
        <f>E670+E676+E682</f>
        <v>9</v>
      </c>
      <c r="F712" s="250"/>
      <c r="G712" s="78"/>
      <c r="H712" s="78"/>
      <c r="I712" s="269"/>
      <c r="J712" s="86"/>
    </row>
    <row r="713" spans="1:10">
      <c r="A713" s="250"/>
      <c r="B713" s="114" t="s">
        <v>177</v>
      </c>
      <c r="C713" s="55" t="s">
        <v>695</v>
      </c>
      <c r="D713" s="250" t="s">
        <v>62</v>
      </c>
      <c r="E713" s="250">
        <f>2</f>
        <v>2</v>
      </c>
      <c r="F713" s="250"/>
      <c r="G713" s="78"/>
      <c r="H713" s="78"/>
      <c r="I713" s="269"/>
      <c r="J713" s="86"/>
    </row>
    <row r="714" spans="1:10" ht="38.25">
      <c r="A714" s="250"/>
      <c r="B714" s="60" t="s">
        <v>64</v>
      </c>
      <c r="C714" s="55" t="str">
        <f>C484</f>
        <v>Industrial Server PC ( Intel XEON  Silver- 4116 processor, ECC memory) cum Operator workstation with SAS &amp;  Enginering Software</v>
      </c>
      <c r="D714" s="250" t="s">
        <v>4</v>
      </c>
      <c r="E714" s="250">
        <v>2</v>
      </c>
      <c r="F714" s="250"/>
      <c r="G714" s="78"/>
      <c r="H714" s="78"/>
      <c r="I714" s="269"/>
    </row>
    <row r="715" spans="1:10">
      <c r="A715" s="250"/>
      <c r="B715" s="60" t="s">
        <v>65</v>
      </c>
      <c r="C715" s="55" t="s">
        <v>696</v>
      </c>
      <c r="D715" s="250" t="s">
        <v>5</v>
      </c>
      <c r="E715" s="250">
        <v>1</v>
      </c>
      <c r="F715" s="250"/>
      <c r="G715" s="78"/>
      <c r="H715" s="78"/>
      <c r="I715" s="269"/>
    </row>
    <row r="716" spans="1:10">
      <c r="A716" s="250"/>
      <c r="B716" s="60" t="s">
        <v>66</v>
      </c>
      <c r="C716" s="55" t="s">
        <v>167</v>
      </c>
      <c r="D716" s="250" t="s">
        <v>4</v>
      </c>
      <c r="E716" s="250">
        <v>1</v>
      </c>
      <c r="F716" s="250"/>
      <c r="G716" s="78"/>
      <c r="H716" s="78"/>
      <c r="I716" s="269"/>
    </row>
    <row r="717" spans="1:10">
      <c r="A717" s="250"/>
      <c r="B717" s="60" t="s">
        <v>67</v>
      </c>
      <c r="C717" s="60" t="s">
        <v>864</v>
      </c>
      <c r="D717" s="250" t="s">
        <v>4</v>
      </c>
      <c r="E717" s="250">
        <v>2</v>
      </c>
      <c r="F717" s="250"/>
      <c r="G717" s="78"/>
      <c r="H717" s="78"/>
      <c r="I717" s="269"/>
    </row>
    <row r="718" spans="1:10">
      <c r="A718" s="250"/>
      <c r="B718" s="60" t="s">
        <v>74</v>
      </c>
      <c r="C718" s="55" t="s">
        <v>662</v>
      </c>
      <c r="D718" s="250" t="s">
        <v>4</v>
      </c>
      <c r="E718" s="250">
        <v>1</v>
      </c>
      <c r="F718" s="250"/>
      <c r="G718" s="78"/>
      <c r="H718" s="78"/>
      <c r="I718" s="269"/>
    </row>
    <row r="719" spans="1:10">
      <c r="A719" s="250"/>
      <c r="B719" s="60" t="s">
        <v>69</v>
      </c>
      <c r="C719" s="55" t="s">
        <v>663</v>
      </c>
      <c r="D719" s="250" t="s">
        <v>4</v>
      </c>
      <c r="E719" s="250">
        <v>2</v>
      </c>
      <c r="F719" s="250"/>
      <c r="G719" s="78"/>
      <c r="H719" s="78"/>
      <c r="I719" s="269"/>
    </row>
    <row r="720" spans="1:10" ht="25.5">
      <c r="A720" s="250"/>
      <c r="B720" s="60" t="s">
        <v>70</v>
      </c>
      <c r="C720" s="55" t="s">
        <v>974</v>
      </c>
      <c r="D720" s="250" t="s">
        <v>62</v>
      </c>
      <c r="E720" s="250">
        <v>1</v>
      </c>
      <c r="F720" s="250"/>
      <c r="G720" s="78"/>
      <c r="H720" s="78"/>
      <c r="I720" s="269"/>
    </row>
    <row r="721" spans="1:9">
      <c r="A721" s="250"/>
      <c r="B721" s="60" t="s">
        <v>175</v>
      </c>
      <c r="C721" s="55" t="s">
        <v>768</v>
      </c>
      <c r="D721" s="250"/>
      <c r="E721" s="250"/>
      <c r="F721" s="250"/>
      <c r="G721" s="78"/>
      <c r="H721" s="78"/>
      <c r="I721" s="269"/>
    </row>
    <row r="722" spans="1:9">
      <c r="A722" s="250"/>
      <c r="B722" s="253" t="s">
        <v>72</v>
      </c>
      <c r="C722" s="55" t="s">
        <v>189</v>
      </c>
      <c r="D722" s="250" t="s">
        <v>5</v>
      </c>
      <c r="E722" s="65">
        <v>1</v>
      </c>
      <c r="G722" s="78"/>
      <c r="H722" s="78"/>
      <c r="I722" s="269"/>
    </row>
    <row r="723" spans="1:9">
      <c r="A723" s="250"/>
      <c r="B723" s="60" t="s">
        <v>176</v>
      </c>
      <c r="C723" s="55" t="s">
        <v>710</v>
      </c>
      <c r="D723" s="250" t="s">
        <v>5</v>
      </c>
      <c r="E723" s="250">
        <v>1</v>
      </c>
      <c r="F723" s="250"/>
      <c r="G723" s="78"/>
      <c r="H723" s="78"/>
      <c r="I723" s="269"/>
    </row>
    <row r="724" spans="1:9" ht="15.75" customHeight="1">
      <c r="A724" s="250" t="s">
        <v>333</v>
      </c>
      <c r="B724" s="444" t="s">
        <v>231</v>
      </c>
      <c r="C724" s="444"/>
      <c r="D724" s="250"/>
      <c r="E724" s="250"/>
      <c r="F724" s="250"/>
      <c r="G724" s="78"/>
      <c r="H724" s="78"/>
      <c r="I724" s="269"/>
    </row>
    <row r="725" spans="1:9">
      <c r="A725" s="250"/>
      <c r="B725" s="60" t="s">
        <v>127</v>
      </c>
      <c r="C725" s="246" t="s">
        <v>817</v>
      </c>
      <c r="D725" s="250"/>
      <c r="E725" s="250"/>
      <c r="F725" s="250"/>
      <c r="G725" s="78"/>
      <c r="H725" s="78"/>
      <c r="I725" s="269"/>
    </row>
    <row r="726" spans="1:9">
      <c r="A726" s="250"/>
      <c r="B726" s="114" t="s">
        <v>63</v>
      </c>
      <c r="C726" s="55" t="s">
        <v>707</v>
      </c>
      <c r="D726" s="250" t="s">
        <v>4</v>
      </c>
      <c r="E726" s="250">
        <v>2</v>
      </c>
      <c r="F726" s="250"/>
      <c r="G726" s="78"/>
      <c r="H726" s="78"/>
      <c r="I726" s="269"/>
    </row>
    <row r="727" spans="1:9">
      <c r="A727" s="250"/>
      <c r="B727" s="114" t="s">
        <v>64</v>
      </c>
      <c r="C727" s="55" t="s">
        <v>703</v>
      </c>
      <c r="D727" s="250" t="s">
        <v>4</v>
      </c>
      <c r="E727" s="250">
        <v>2</v>
      </c>
      <c r="F727" s="250"/>
      <c r="G727" s="78"/>
      <c r="H727" s="78"/>
      <c r="I727" s="269"/>
    </row>
    <row r="728" spans="1:9">
      <c r="A728" s="250"/>
      <c r="B728" s="114" t="s">
        <v>65</v>
      </c>
      <c r="C728" s="55" t="s">
        <v>704</v>
      </c>
      <c r="D728" s="250" t="s">
        <v>4</v>
      </c>
      <c r="E728" s="250">
        <v>1</v>
      </c>
      <c r="F728" s="250"/>
      <c r="G728" s="78"/>
      <c r="H728" s="78"/>
      <c r="I728" s="269"/>
    </row>
    <row r="729" spans="1:9">
      <c r="A729" s="250"/>
      <c r="B729" s="114" t="s">
        <v>66</v>
      </c>
      <c r="C729" s="55" t="s">
        <v>706</v>
      </c>
      <c r="D729" s="250" t="s">
        <v>48</v>
      </c>
      <c r="E729" s="250">
        <v>5</v>
      </c>
      <c r="F729" s="250"/>
      <c r="G729" s="78"/>
      <c r="H729" s="78"/>
      <c r="I729" s="269"/>
    </row>
    <row r="730" spans="1:9" ht="25.5">
      <c r="A730" s="250"/>
      <c r="B730" s="114" t="s">
        <v>67</v>
      </c>
      <c r="C730" s="55" t="s">
        <v>957</v>
      </c>
      <c r="D730" s="250" t="s">
        <v>95</v>
      </c>
      <c r="E730" s="250">
        <v>1</v>
      </c>
      <c r="F730" s="250"/>
      <c r="G730" s="78"/>
      <c r="H730" s="78"/>
      <c r="I730" s="269"/>
    </row>
    <row r="731" spans="1:9">
      <c r="A731" s="250"/>
      <c r="B731" s="114" t="s">
        <v>74</v>
      </c>
      <c r="C731" s="55" t="s">
        <v>705</v>
      </c>
      <c r="D731" s="250" t="s">
        <v>95</v>
      </c>
      <c r="E731" s="250">
        <v>1</v>
      </c>
      <c r="F731" s="250"/>
      <c r="G731" s="78"/>
      <c r="H731" s="78"/>
      <c r="I731" s="269"/>
    </row>
    <row r="732" spans="1:9">
      <c r="A732" s="250"/>
      <c r="B732" s="114" t="s">
        <v>69</v>
      </c>
      <c r="C732" s="55" t="s">
        <v>710</v>
      </c>
      <c r="D732" s="250" t="s">
        <v>95</v>
      </c>
      <c r="E732" s="250">
        <v>1</v>
      </c>
      <c r="F732" s="250"/>
      <c r="G732" s="78"/>
      <c r="H732" s="78"/>
      <c r="I732" s="269"/>
    </row>
    <row r="733" spans="1:9" ht="30.75" customHeight="1">
      <c r="A733" s="250"/>
      <c r="B733" s="60" t="s">
        <v>130</v>
      </c>
      <c r="C733" s="55" t="s">
        <v>712</v>
      </c>
      <c r="D733" s="421" t="s">
        <v>711</v>
      </c>
      <c r="E733" s="421"/>
      <c r="F733" s="250"/>
      <c r="G733" s="78"/>
      <c r="H733" s="78"/>
      <c r="I733" s="269"/>
    </row>
    <row r="734" spans="1:9" ht="15.75" customHeight="1">
      <c r="A734" s="250" t="s">
        <v>488</v>
      </c>
      <c r="B734" s="424" t="s">
        <v>158</v>
      </c>
      <c r="C734" s="424"/>
      <c r="D734" s="424"/>
      <c r="E734" s="424"/>
      <c r="F734" s="276"/>
      <c r="G734" s="78"/>
      <c r="H734" s="78"/>
      <c r="I734" s="269"/>
    </row>
    <row r="735" spans="1:9">
      <c r="A735" s="250"/>
      <c r="C735" s="55" t="s">
        <v>114</v>
      </c>
      <c r="D735" s="250"/>
      <c r="E735" s="250"/>
      <c r="F735" s="250"/>
      <c r="G735" s="78"/>
      <c r="H735" s="78"/>
      <c r="I735" s="269"/>
    </row>
    <row r="736" spans="1:9">
      <c r="A736" s="250" t="s">
        <v>489</v>
      </c>
      <c r="C736" s="264" t="s">
        <v>194</v>
      </c>
      <c r="D736" s="250"/>
      <c r="E736" s="250"/>
      <c r="F736" s="250"/>
      <c r="G736" s="78"/>
      <c r="H736" s="78"/>
      <c r="I736" s="269"/>
    </row>
    <row r="737" spans="1:9">
      <c r="A737" s="250"/>
      <c r="C737" s="55" t="s">
        <v>114</v>
      </c>
      <c r="D737" s="250"/>
      <c r="E737" s="250"/>
      <c r="F737" s="250"/>
      <c r="G737" s="78"/>
      <c r="H737" s="78"/>
      <c r="I737" s="269"/>
    </row>
    <row r="738" spans="1:9">
      <c r="A738" s="250" t="s">
        <v>490</v>
      </c>
      <c r="C738" s="251" t="s">
        <v>200</v>
      </c>
      <c r="D738" s="250"/>
      <c r="E738" s="250"/>
      <c r="F738" s="250"/>
      <c r="G738" s="78"/>
      <c r="H738" s="78"/>
      <c r="I738" s="269"/>
    </row>
    <row r="739" spans="1:9" ht="25.5">
      <c r="A739" s="250"/>
      <c r="C739" s="55" t="s">
        <v>197</v>
      </c>
      <c r="D739" s="250"/>
      <c r="E739" s="250"/>
      <c r="F739" s="250"/>
      <c r="G739" s="78"/>
      <c r="H739" s="78"/>
      <c r="I739" s="269"/>
    </row>
    <row r="740" spans="1:9">
      <c r="A740" s="250"/>
      <c r="B740" s="60" t="s">
        <v>63</v>
      </c>
      <c r="C740" s="55" t="s">
        <v>198</v>
      </c>
      <c r="D740" s="250" t="s">
        <v>95</v>
      </c>
      <c r="E740" s="250">
        <v>1</v>
      </c>
      <c r="F740" s="250"/>
      <c r="G740" s="78"/>
      <c r="H740" s="78"/>
      <c r="I740" s="269"/>
    </row>
    <row r="741" spans="1:9">
      <c r="A741" s="250"/>
      <c r="B741" s="60" t="s">
        <v>64</v>
      </c>
      <c r="C741" s="55" t="s">
        <v>199</v>
      </c>
      <c r="D741" s="250" t="s">
        <v>95</v>
      </c>
      <c r="E741" s="250">
        <v>1</v>
      </c>
      <c r="F741" s="250"/>
      <c r="G741" s="78"/>
      <c r="H741" s="78"/>
      <c r="I741" s="269"/>
    </row>
    <row r="742" spans="1:9" ht="25.5">
      <c r="A742" s="250" t="s">
        <v>491</v>
      </c>
      <c r="C742" s="251" t="s">
        <v>675</v>
      </c>
      <c r="D742" s="74"/>
      <c r="E742" s="75"/>
      <c r="F742" s="75"/>
      <c r="G742" s="78"/>
      <c r="H742" s="78"/>
      <c r="I742" s="269"/>
    </row>
    <row r="743" spans="1:9">
      <c r="A743" s="250" t="s">
        <v>492</v>
      </c>
      <c r="C743" s="72" t="s">
        <v>621</v>
      </c>
      <c r="D743" s="74"/>
      <c r="E743" s="75"/>
      <c r="F743" s="75"/>
      <c r="G743" s="78"/>
      <c r="H743" s="78"/>
      <c r="I743" s="269"/>
    </row>
    <row r="744" spans="1:9">
      <c r="A744" s="250"/>
      <c r="B744" s="60" t="s">
        <v>63</v>
      </c>
      <c r="C744" s="72" t="s">
        <v>203</v>
      </c>
      <c r="D744" s="74" t="s">
        <v>214</v>
      </c>
      <c r="E744" s="75">
        <v>1</v>
      </c>
      <c r="F744" s="75"/>
      <c r="G744" s="78"/>
      <c r="H744" s="78"/>
      <c r="I744" s="269"/>
    </row>
    <row r="745" spans="1:9">
      <c r="A745" s="250"/>
      <c r="B745" s="60" t="s">
        <v>64</v>
      </c>
      <c r="C745" s="72" t="s">
        <v>204</v>
      </c>
      <c r="D745" s="74" t="s">
        <v>214</v>
      </c>
      <c r="E745" s="75">
        <v>1</v>
      </c>
      <c r="F745" s="75"/>
      <c r="G745" s="78"/>
      <c r="H745" s="78"/>
      <c r="I745" s="269"/>
    </row>
    <row r="746" spans="1:9">
      <c r="A746" s="250" t="s">
        <v>487</v>
      </c>
      <c r="C746" s="72" t="s">
        <v>205</v>
      </c>
      <c r="D746" s="74" t="s">
        <v>216</v>
      </c>
      <c r="E746" s="75">
        <v>1</v>
      </c>
      <c r="F746" s="75"/>
      <c r="G746" s="78"/>
      <c r="H746" s="78"/>
      <c r="I746" s="269"/>
    </row>
    <row r="747" spans="1:9">
      <c r="A747" s="250" t="s">
        <v>334</v>
      </c>
      <c r="C747" s="251" t="s">
        <v>206</v>
      </c>
      <c r="D747" s="74"/>
      <c r="E747" s="74"/>
      <c r="F747" s="74"/>
      <c r="G747" s="78"/>
      <c r="H747" s="78"/>
      <c r="I747" s="269"/>
    </row>
    <row r="748" spans="1:9" ht="25.5">
      <c r="A748" s="250" t="s">
        <v>344</v>
      </c>
      <c r="C748" s="72" t="s">
        <v>220</v>
      </c>
      <c r="D748" s="74" t="s">
        <v>214</v>
      </c>
      <c r="E748" s="74">
        <v>1</v>
      </c>
      <c r="F748" s="74"/>
      <c r="G748" s="78"/>
      <c r="H748" s="78"/>
      <c r="I748" s="269"/>
    </row>
    <row r="749" spans="1:9">
      <c r="A749" s="284"/>
      <c r="B749" s="60" t="s">
        <v>63</v>
      </c>
      <c r="C749" s="73" t="s">
        <v>222</v>
      </c>
      <c r="D749" s="74" t="s">
        <v>48</v>
      </c>
      <c r="E749" s="74">
        <v>2</v>
      </c>
      <c r="F749" s="74"/>
      <c r="G749" s="78"/>
      <c r="H749" s="78"/>
      <c r="I749" s="269"/>
    </row>
    <row r="750" spans="1:9">
      <c r="A750" s="78"/>
      <c r="B750" s="60" t="s">
        <v>64</v>
      </c>
      <c r="C750" s="73" t="s">
        <v>972</v>
      </c>
      <c r="D750" s="74" t="s">
        <v>48</v>
      </c>
      <c r="E750" s="74">
        <v>2</v>
      </c>
      <c r="F750" s="74"/>
      <c r="G750" s="78"/>
      <c r="H750" s="78"/>
      <c r="I750" s="269"/>
    </row>
    <row r="751" spans="1:9">
      <c r="A751" s="78"/>
      <c r="B751" s="60" t="s">
        <v>65</v>
      </c>
      <c r="C751" s="72" t="s">
        <v>952</v>
      </c>
      <c r="D751" s="74" t="s">
        <v>48</v>
      </c>
      <c r="E751" s="74">
        <v>1</v>
      </c>
      <c r="F751" s="74"/>
      <c r="G751" s="78"/>
      <c r="H751" s="78"/>
      <c r="I751" s="269"/>
    </row>
    <row r="752" spans="1:9">
      <c r="A752" s="78"/>
      <c r="B752" s="60" t="s">
        <v>66</v>
      </c>
      <c r="C752" s="73" t="s">
        <v>207</v>
      </c>
      <c r="D752" s="74" t="s">
        <v>95</v>
      </c>
      <c r="E752" s="74">
        <v>1</v>
      </c>
      <c r="F752" s="74"/>
      <c r="G752" s="78"/>
      <c r="H752" s="78"/>
      <c r="I752" s="269"/>
    </row>
    <row r="753" spans="1:9">
      <c r="A753" s="78" t="s">
        <v>345</v>
      </c>
      <c r="C753" s="72" t="s">
        <v>208</v>
      </c>
      <c r="D753" s="74"/>
      <c r="E753" s="74"/>
      <c r="F753" s="74"/>
      <c r="G753" s="78"/>
      <c r="H753" s="78"/>
      <c r="I753" s="269"/>
    </row>
    <row r="754" spans="1:9">
      <c r="A754" s="250"/>
      <c r="B754" s="60" t="s">
        <v>63</v>
      </c>
      <c r="C754" s="248" t="s">
        <v>223</v>
      </c>
      <c r="D754" s="74" t="s">
        <v>48</v>
      </c>
      <c r="E754" s="74">
        <v>2</v>
      </c>
      <c r="F754" s="74"/>
      <c r="G754" s="78"/>
      <c r="H754" s="78"/>
      <c r="I754" s="269"/>
    </row>
    <row r="755" spans="1:9">
      <c r="A755" s="250"/>
      <c r="B755" s="60" t="s">
        <v>64</v>
      </c>
      <c r="C755" s="73" t="s">
        <v>970</v>
      </c>
      <c r="D755" s="74" t="s">
        <v>48</v>
      </c>
      <c r="E755" s="74">
        <v>2</v>
      </c>
      <c r="F755" s="74"/>
      <c r="H755" s="78"/>
      <c r="I755" s="86"/>
    </row>
    <row r="756" spans="1:9" s="57" customFormat="1" ht="19.5" customHeight="1">
      <c r="A756" s="250"/>
      <c r="B756" s="60" t="s">
        <v>65</v>
      </c>
      <c r="C756" s="248" t="s">
        <v>209</v>
      </c>
      <c r="D756" s="74" t="s">
        <v>214</v>
      </c>
      <c r="E756" s="74">
        <v>1</v>
      </c>
      <c r="F756" s="74"/>
      <c r="G756" s="77"/>
      <c r="H756" s="78"/>
      <c r="I756" s="90"/>
    </row>
    <row r="757" spans="1:9" ht="15" customHeight="1">
      <c r="A757" s="78" t="s">
        <v>343</v>
      </c>
      <c r="B757" s="422" t="s">
        <v>210</v>
      </c>
      <c r="C757" s="422"/>
      <c r="D757" s="74"/>
      <c r="E757" s="74"/>
      <c r="F757" s="74"/>
      <c r="H757" s="78"/>
      <c r="I757" s="86"/>
    </row>
    <row r="758" spans="1:9" ht="15.75" customHeight="1">
      <c r="A758" s="78" t="s">
        <v>802</v>
      </c>
      <c r="B758" s="423" t="s">
        <v>211</v>
      </c>
      <c r="C758" s="423"/>
      <c r="D758" s="74" t="s">
        <v>214</v>
      </c>
      <c r="E758" s="74">
        <v>1</v>
      </c>
      <c r="F758" s="74"/>
      <c r="H758" s="78"/>
      <c r="I758" s="86"/>
    </row>
    <row r="759" spans="1:9" s="57" customFormat="1" ht="15.75" customHeight="1">
      <c r="A759" s="78" t="s">
        <v>803</v>
      </c>
      <c r="B759" s="423" t="s">
        <v>212</v>
      </c>
      <c r="C759" s="423"/>
      <c r="D759" s="74" t="s">
        <v>62</v>
      </c>
      <c r="E759" s="74">
        <f>E660*2</f>
        <v>4</v>
      </c>
      <c r="F759" s="74"/>
      <c r="G759" s="77"/>
      <c r="H759" s="78"/>
      <c r="I759" s="87"/>
    </row>
    <row r="760" spans="1:9" s="57" customFormat="1" ht="15.75" customHeight="1">
      <c r="A760" s="78" t="s">
        <v>342</v>
      </c>
      <c r="B760" s="422" t="s">
        <v>217</v>
      </c>
      <c r="C760" s="422"/>
      <c r="D760" s="429" t="s">
        <v>213</v>
      </c>
      <c r="E760" s="429"/>
      <c r="F760" s="249"/>
      <c r="G760" s="77"/>
      <c r="H760" s="78"/>
      <c r="I760" s="260"/>
    </row>
    <row r="761" spans="1:9" s="57" customFormat="1" ht="25.5" customHeight="1">
      <c r="A761" s="78" t="s">
        <v>341</v>
      </c>
      <c r="B761" s="441" t="s">
        <v>715</v>
      </c>
      <c r="C761" s="441"/>
      <c r="D761" s="444" t="s">
        <v>213</v>
      </c>
      <c r="E761" s="444"/>
      <c r="F761" s="245"/>
      <c r="G761" s="77"/>
      <c r="H761" s="78"/>
      <c r="I761" s="87"/>
    </row>
    <row r="762" spans="1:9" s="57" customFormat="1" ht="15.75" customHeight="1">
      <c r="A762" s="78" t="s">
        <v>340</v>
      </c>
      <c r="B762" s="441" t="s">
        <v>920</v>
      </c>
      <c r="C762" s="441"/>
      <c r="D762" s="245"/>
      <c r="E762" s="245"/>
      <c r="F762" s="245"/>
      <c r="G762" s="77"/>
      <c r="H762" s="78"/>
      <c r="I762" s="87"/>
    </row>
    <row r="763" spans="1:9" s="57" customFormat="1" ht="15.75" customHeight="1">
      <c r="A763" s="78"/>
      <c r="B763" s="246" t="s">
        <v>611</v>
      </c>
      <c r="C763" s="78" t="s">
        <v>750</v>
      </c>
      <c r="D763" s="444" t="s">
        <v>213</v>
      </c>
      <c r="E763" s="444"/>
      <c r="F763" s="245"/>
      <c r="G763" s="77"/>
      <c r="H763" s="78"/>
      <c r="I763" s="87"/>
    </row>
    <row r="764" spans="1:9" s="57" customFormat="1" ht="15.75" customHeight="1">
      <c r="A764" s="78"/>
      <c r="B764" s="246" t="s">
        <v>612</v>
      </c>
      <c r="C764" s="78" t="s">
        <v>751</v>
      </c>
      <c r="D764" s="444" t="s">
        <v>213</v>
      </c>
      <c r="E764" s="444"/>
      <c r="F764" s="245"/>
      <c r="G764" s="77"/>
      <c r="H764" s="78"/>
      <c r="I764" s="87"/>
    </row>
    <row r="765" spans="1:9" s="57" customFormat="1" ht="15.75" customHeight="1">
      <c r="A765" s="78"/>
      <c r="B765" s="246" t="s">
        <v>613</v>
      </c>
      <c r="C765" s="78" t="s">
        <v>752</v>
      </c>
      <c r="D765" s="444" t="s">
        <v>213</v>
      </c>
      <c r="E765" s="444"/>
      <c r="F765" s="245"/>
      <c r="G765" s="77"/>
      <c r="H765" s="78"/>
      <c r="I765" s="87"/>
    </row>
    <row r="766" spans="1:9" s="57" customFormat="1" ht="15.75" customHeight="1">
      <c r="A766" s="255"/>
      <c r="B766" s="246" t="s">
        <v>614</v>
      </c>
      <c r="C766" s="78" t="s">
        <v>1244</v>
      </c>
      <c r="D766" s="254" t="s">
        <v>62</v>
      </c>
      <c r="E766" s="254">
        <v>1</v>
      </c>
      <c r="F766" s="254"/>
      <c r="G766" s="77"/>
      <c r="H766" s="78"/>
      <c r="I766" s="87"/>
    </row>
    <row r="767" spans="1:9" s="57" customFormat="1" ht="15.75" customHeight="1">
      <c r="A767" s="255"/>
      <c r="B767" s="246" t="s">
        <v>615</v>
      </c>
      <c r="C767" s="78" t="s">
        <v>833</v>
      </c>
      <c r="D767" s="254" t="s">
        <v>0</v>
      </c>
      <c r="E767" s="254">
        <v>1</v>
      </c>
      <c r="F767" s="254"/>
      <c r="G767" s="77"/>
      <c r="H767" s="78"/>
      <c r="I767" s="87"/>
    </row>
    <row r="768" spans="1:9" s="57" customFormat="1" ht="15.75" customHeight="1">
      <c r="A768" s="78" t="s">
        <v>819</v>
      </c>
      <c r="B768" s="441" t="s">
        <v>834</v>
      </c>
      <c r="C768" s="441"/>
      <c r="D768" s="444" t="s">
        <v>213</v>
      </c>
      <c r="E768" s="444"/>
      <c r="F768" s="245"/>
      <c r="G768" s="77"/>
      <c r="H768" s="78"/>
      <c r="I768" s="87"/>
    </row>
    <row r="769" spans="1:9" s="57" customFormat="1" ht="15.75" customHeight="1">
      <c r="A769" s="78" t="s">
        <v>927</v>
      </c>
      <c r="B769" s="441" t="s">
        <v>921</v>
      </c>
      <c r="C769" s="441"/>
      <c r="D769" s="245"/>
      <c r="E769" s="245"/>
      <c r="F769" s="245"/>
      <c r="G769" s="77"/>
      <c r="H769" s="78"/>
      <c r="I769" s="87"/>
    </row>
    <row r="770" spans="1:9" s="57" customFormat="1" ht="15.75" customHeight="1">
      <c r="A770" s="78"/>
      <c r="B770" s="246" t="s">
        <v>611</v>
      </c>
      <c r="C770" s="246" t="s">
        <v>922</v>
      </c>
      <c r="D770" s="254" t="s">
        <v>5</v>
      </c>
      <c r="E770" s="254">
        <v>1</v>
      </c>
      <c r="F770" s="254"/>
      <c r="G770" s="77"/>
      <c r="H770" s="78"/>
      <c r="I770" s="87"/>
    </row>
    <row r="771" spans="1:9" s="57" customFormat="1" ht="15.75" customHeight="1">
      <c r="A771" s="78"/>
      <c r="B771" s="246" t="s">
        <v>612</v>
      </c>
      <c r="C771" s="246" t="s">
        <v>923</v>
      </c>
      <c r="D771" s="254" t="s">
        <v>5</v>
      </c>
      <c r="E771" s="254">
        <v>1</v>
      </c>
      <c r="F771" s="254"/>
      <c r="G771" s="77"/>
      <c r="H771" s="78"/>
      <c r="I771" s="87"/>
    </row>
    <row r="772" spans="1:9" s="57" customFormat="1" ht="25.5" customHeight="1">
      <c r="A772" s="78" t="s">
        <v>928</v>
      </c>
      <c r="B772" s="441" t="s">
        <v>1150</v>
      </c>
      <c r="C772" s="441"/>
      <c r="D772" s="254" t="s">
        <v>48</v>
      </c>
      <c r="E772" s="254">
        <v>2</v>
      </c>
      <c r="F772" s="245"/>
      <c r="G772" s="77"/>
      <c r="H772" s="78"/>
      <c r="I772" s="87"/>
    </row>
    <row r="773" spans="1:9" ht="15" customHeight="1">
      <c r="A773" s="78" t="s">
        <v>339</v>
      </c>
      <c r="B773" s="422" t="s">
        <v>227</v>
      </c>
      <c r="C773" s="422"/>
      <c r="D773" s="74"/>
      <c r="E773" s="74"/>
      <c r="F773" s="74"/>
      <c r="H773" s="78"/>
      <c r="I773" s="86"/>
    </row>
    <row r="774" spans="1:9" ht="39.75" customHeight="1">
      <c r="A774" s="60" t="s">
        <v>338</v>
      </c>
      <c r="B774" s="423" t="s">
        <v>236</v>
      </c>
      <c r="C774" s="423"/>
      <c r="D774" s="74" t="s">
        <v>214</v>
      </c>
      <c r="E774" s="74">
        <v>1</v>
      </c>
      <c r="F774" s="74"/>
      <c r="H774" s="78"/>
      <c r="I774" s="86"/>
    </row>
    <row r="775" spans="1:9" ht="30" customHeight="1">
      <c r="A775" s="60" t="s">
        <v>336</v>
      </c>
      <c r="B775" s="423" t="s">
        <v>272</v>
      </c>
      <c r="C775" s="423"/>
      <c r="D775" s="74" t="s">
        <v>214</v>
      </c>
      <c r="E775" s="74">
        <v>1</v>
      </c>
      <c r="F775" s="74"/>
      <c r="H775" s="78"/>
      <c r="I775" s="86"/>
    </row>
    <row r="776" spans="1:9" ht="38.25" customHeight="1">
      <c r="A776" s="60" t="s">
        <v>337</v>
      </c>
      <c r="B776" s="423" t="str">
        <f>B549</f>
        <v xml:space="preserve">Complete solar system (1kW solar panel) including 12V VRLA maintenace free battery and other accessories for Substation emergency DC Lighting </v>
      </c>
      <c r="C776" s="423"/>
      <c r="D776" s="74" t="s">
        <v>4</v>
      </c>
      <c r="E776" s="74">
        <v>1</v>
      </c>
      <c r="F776" s="74"/>
      <c r="H776" s="78"/>
      <c r="I776" s="86"/>
    </row>
    <row r="777" spans="1:9" ht="25.5" customHeight="1">
      <c r="A777" s="78" t="s">
        <v>335</v>
      </c>
      <c r="B777" s="443" t="s">
        <v>777</v>
      </c>
      <c r="C777" s="443"/>
      <c r="D777" s="74"/>
      <c r="E777" s="74"/>
      <c r="F777" s="74"/>
      <c r="H777" s="78"/>
      <c r="I777" s="86"/>
    </row>
    <row r="778" spans="1:9" ht="15" customHeight="1">
      <c r="A778" s="78" t="s">
        <v>804</v>
      </c>
      <c r="B778" s="423" t="s">
        <v>229</v>
      </c>
      <c r="C778" s="423"/>
      <c r="D778" s="74" t="s">
        <v>214</v>
      </c>
      <c r="E778" s="74">
        <v>1</v>
      </c>
      <c r="F778" s="74"/>
      <c r="H778" s="78"/>
      <c r="I778" s="86"/>
    </row>
    <row r="779" spans="1:9" ht="15" customHeight="1">
      <c r="A779" s="78" t="s">
        <v>805</v>
      </c>
      <c r="B779" s="423" t="s">
        <v>808</v>
      </c>
      <c r="C779" s="423"/>
      <c r="D779" s="74" t="s">
        <v>214</v>
      </c>
      <c r="E779" s="74">
        <v>1</v>
      </c>
      <c r="F779" s="74"/>
      <c r="H779" s="78"/>
      <c r="I779" s="86"/>
    </row>
    <row r="780" spans="1:9" ht="27" customHeight="1">
      <c r="A780" s="78" t="s">
        <v>806</v>
      </c>
      <c r="B780" s="423" t="s">
        <v>319</v>
      </c>
      <c r="C780" s="423"/>
      <c r="D780" s="74" t="s">
        <v>214</v>
      </c>
      <c r="E780" s="74">
        <v>1</v>
      </c>
      <c r="F780" s="74"/>
      <c r="H780" s="78"/>
      <c r="I780" s="86"/>
    </row>
    <row r="781" spans="1:9" ht="29.25" customHeight="1">
      <c r="A781" s="78" t="s">
        <v>807</v>
      </c>
      <c r="B781" s="423" t="s">
        <v>1178</v>
      </c>
      <c r="C781" s="423"/>
      <c r="D781" s="249" t="s">
        <v>95</v>
      </c>
      <c r="E781" s="249">
        <v>1</v>
      </c>
      <c r="F781" s="249"/>
      <c r="H781" s="78"/>
      <c r="I781" s="86"/>
    </row>
    <row r="782" spans="1:9">
      <c r="A782" s="79" t="s">
        <v>629</v>
      </c>
      <c r="B782" s="80"/>
      <c r="C782" s="80"/>
      <c r="D782" s="74"/>
      <c r="E782" s="74"/>
      <c r="F782" s="74"/>
      <c r="G782" s="78"/>
      <c r="H782" s="78"/>
      <c r="I782" s="269"/>
    </row>
    <row r="783" spans="1:9">
      <c r="A783" s="79" t="s">
        <v>1279</v>
      </c>
      <c r="B783" s="80"/>
      <c r="C783" s="80"/>
      <c r="D783" s="75"/>
      <c r="E783" s="74"/>
      <c r="F783" s="74"/>
      <c r="G783" s="78"/>
      <c r="H783" s="78"/>
      <c r="I783" s="259"/>
    </row>
    <row r="784" spans="1:9">
      <c r="A784" s="250"/>
      <c r="B784" s="55"/>
      <c r="C784" s="264"/>
      <c r="D784" s="250"/>
      <c r="E784" s="250"/>
      <c r="F784" s="250"/>
      <c r="G784" s="78"/>
      <c r="H784" s="78"/>
      <c r="I784" s="260"/>
    </row>
    <row r="785" spans="1:10" s="57" customFormat="1" ht="27.75" customHeight="1">
      <c r="A785" s="446" t="s">
        <v>346</v>
      </c>
      <c r="B785" s="446"/>
      <c r="C785" s="446"/>
      <c r="D785" s="446"/>
      <c r="E785" s="446"/>
      <c r="F785" s="446"/>
      <c r="G785" s="446"/>
      <c r="H785" s="446"/>
      <c r="I785" s="446"/>
    </row>
    <row r="787" spans="1:10" ht="14.25" customHeight="1">
      <c r="A787" s="426" t="s">
        <v>245</v>
      </c>
      <c r="B787" s="426" t="s">
        <v>246</v>
      </c>
      <c r="C787" s="426"/>
      <c r="D787" s="434" t="s">
        <v>1</v>
      </c>
      <c r="E787" s="434" t="s">
        <v>12</v>
      </c>
      <c r="F787" s="256"/>
      <c r="G787" s="435" t="s">
        <v>13</v>
      </c>
      <c r="H787" s="435"/>
      <c r="I787" s="447"/>
      <c r="J787" s="447"/>
    </row>
    <row r="788" spans="1:10" s="56" customFormat="1">
      <c r="A788" s="426"/>
      <c r="B788" s="426"/>
      <c r="C788" s="426"/>
      <c r="D788" s="434"/>
      <c r="E788" s="434"/>
      <c r="F788" s="256"/>
      <c r="G788" s="304" t="s">
        <v>10</v>
      </c>
      <c r="H788" s="304" t="s">
        <v>19</v>
      </c>
      <c r="I788" s="273"/>
      <c r="J788" s="271"/>
    </row>
    <row r="789" spans="1:10" s="56" customFormat="1">
      <c r="A789" s="426"/>
      <c r="B789" s="426"/>
      <c r="C789" s="426"/>
      <c r="D789" s="434"/>
      <c r="E789" s="434"/>
      <c r="F789" s="256"/>
      <c r="G789" s="304" t="s">
        <v>14</v>
      </c>
      <c r="H789" s="304" t="s">
        <v>14</v>
      </c>
      <c r="I789" s="273"/>
      <c r="J789" s="271"/>
    </row>
    <row r="790" spans="1:10">
      <c r="A790" s="426"/>
      <c r="B790" s="426"/>
      <c r="C790" s="426"/>
      <c r="D790" s="434"/>
      <c r="E790" s="306" t="s">
        <v>15</v>
      </c>
      <c r="F790" s="306"/>
      <c r="G790" s="307" t="s">
        <v>16</v>
      </c>
      <c r="H790" s="308" t="s">
        <v>17</v>
      </c>
      <c r="I790" s="272"/>
      <c r="J790" s="272"/>
    </row>
    <row r="791" spans="1:10">
      <c r="A791" s="276" t="s">
        <v>347</v>
      </c>
      <c r="B791" s="427" t="s">
        <v>3</v>
      </c>
      <c r="C791" s="427"/>
      <c r="D791" s="427"/>
      <c r="E791" s="427"/>
      <c r="F791" s="284"/>
      <c r="G791" s="284"/>
      <c r="H791" s="284"/>
      <c r="I791" s="268"/>
    </row>
    <row r="792" spans="1:10" ht="15">
      <c r="B792" s="448" t="s">
        <v>114</v>
      </c>
      <c r="C792" s="448"/>
      <c r="D792" s="448"/>
      <c r="E792" s="448"/>
      <c r="F792" s="252"/>
      <c r="I792" s="86"/>
    </row>
    <row r="793" spans="1:10">
      <c r="I793" s="86"/>
    </row>
    <row r="794" spans="1:10" ht="25.5" customHeight="1">
      <c r="A794" s="263" t="s">
        <v>348</v>
      </c>
      <c r="B794" s="424" t="s">
        <v>89</v>
      </c>
      <c r="C794" s="424"/>
      <c r="D794" s="424"/>
      <c r="E794" s="424"/>
      <c r="F794" s="276"/>
      <c r="G794" s="78"/>
      <c r="H794" s="78"/>
      <c r="I794" s="269"/>
    </row>
    <row r="795" spans="1:10" ht="24.75" customHeight="1">
      <c r="A795" s="426" t="s">
        <v>349</v>
      </c>
      <c r="B795" s="428" t="s">
        <v>253</v>
      </c>
      <c r="C795" s="428"/>
      <c r="D795" s="250"/>
      <c r="E795" s="250"/>
      <c r="F795" s="250"/>
      <c r="G795" s="78"/>
      <c r="H795" s="78"/>
      <c r="I795" s="269"/>
    </row>
    <row r="796" spans="1:10" ht="24.75" customHeight="1">
      <c r="A796" s="426"/>
      <c r="B796" s="262" t="s">
        <v>177</v>
      </c>
      <c r="C796" s="262" t="s">
        <v>249</v>
      </c>
      <c r="D796" s="250" t="s">
        <v>48</v>
      </c>
      <c r="E796" s="250">
        <v>2</v>
      </c>
      <c r="F796" s="250"/>
      <c r="G796" s="78"/>
      <c r="H796" s="78"/>
      <c r="I796" s="269"/>
    </row>
    <row r="797" spans="1:10" ht="24.75" customHeight="1">
      <c r="A797" s="426"/>
      <c r="B797" s="428" t="s">
        <v>256</v>
      </c>
      <c r="C797" s="428"/>
      <c r="D797" s="250"/>
      <c r="E797" s="250"/>
      <c r="F797" s="250"/>
      <c r="G797" s="78"/>
      <c r="H797" s="78"/>
      <c r="I797" s="269"/>
    </row>
    <row r="798" spans="1:10">
      <c r="A798" s="426"/>
      <c r="B798" s="254" t="s">
        <v>63</v>
      </c>
      <c r="C798" s="55" t="str">
        <f t="shared" ref="C798:C808" si="2">C340</f>
        <v>145kV, 2500A, 40kA/3s, three phase Enclosure double busbar</v>
      </c>
      <c r="D798" s="250" t="s">
        <v>5</v>
      </c>
      <c r="E798" s="250">
        <v>1</v>
      </c>
      <c r="F798" s="250"/>
      <c r="G798" s="78"/>
      <c r="H798" s="78"/>
      <c r="I798" s="269"/>
    </row>
    <row r="799" spans="1:10" ht="38.25">
      <c r="A799" s="426"/>
      <c r="B799" s="254" t="s">
        <v>64</v>
      </c>
      <c r="C799" s="55" t="str">
        <f t="shared" si="2"/>
        <v>145kV, 1600A, 40kA/3s, three phase, single pole operation circuit breaker complete with spring-stored energy operating mechanism</v>
      </c>
      <c r="D799" s="250" t="s">
        <v>4</v>
      </c>
      <c r="E799" s="250">
        <v>1</v>
      </c>
      <c r="F799" s="250"/>
      <c r="G799" s="78"/>
      <c r="H799" s="78"/>
      <c r="I799" s="269"/>
    </row>
    <row r="800" spans="1:10" ht="25.5">
      <c r="A800" s="426"/>
      <c r="B800" s="254" t="s">
        <v>65</v>
      </c>
      <c r="C800" s="55" t="str">
        <f t="shared" si="2"/>
        <v>145kV, 1600A, 40kA/3s, three phase busbar disconnector complete with motor operating mechanism</v>
      </c>
      <c r="D800" s="250" t="s">
        <v>48</v>
      </c>
      <c r="E800" s="250">
        <v>2</v>
      </c>
      <c r="F800" s="250"/>
      <c r="G800" s="78"/>
      <c r="H800" s="78"/>
      <c r="I800" s="269"/>
    </row>
    <row r="801" spans="1:9" ht="25.5">
      <c r="A801" s="426"/>
      <c r="B801" s="254" t="s">
        <v>66</v>
      </c>
      <c r="C801" s="55" t="str">
        <f t="shared" si="2"/>
        <v>145kV, 40kA/3s, three phase, three position earth switch complete with motor operating mechanism at both sides of CB</v>
      </c>
      <c r="D801" s="250" t="s">
        <v>60</v>
      </c>
      <c r="E801" s="250">
        <v>2</v>
      </c>
      <c r="F801" s="250"/>
      <c r="G801" s="78"/>
      <c r="H801" s="78"/>
      <c r="I801" s="269"/>
    </row>
    <row r="802" spans="1:9" ht="38.25">
      <c r="A802" s="426"/>
      <c r="B802" s="254" t="s">
        <v>67</v>
      </c>
      <c r="C802" s="55" t="str">
        <f t="shared" si="2"/>
        <v>145kV, 1600A, 40kA/3s three phase line disconnector integral with high speed earth switch complete with motor operating mechanism</v>
      </c>
      <c r="D802" s="250" t="s">
        <v>4</v>
      </c>
      <c r="E802" s="250">
        <v>1</v>
      </c>
      <c r="F802" s="250"/>
      <c r="G802" s="78"/>
      <c r="H802" s="78"/>
      <c r="I802" s="269"/>
    </row>
    <row r="803" spans="1:9">
      <c r="A803" s="426"/>
      <c r="B803" s="254" t="s">
        <v>68</v>
      </c>
      <c r="C803" s="55" t="str">
        <f t="shared" si="2"/>
        <v>145kV, 40kA/3s single phase, 5-core, current transformer</v>
      </c>
      <c r="D803" s="250" t="s">
        <v>62</v>
      </c>
      <c r="E803" s="250">
        <v>3</v>
      </c>
      <c r="F803" s="250"/>
      <c r="G803" s="78"/>
      <c r="H803" s="78"/>
      <c r="I803" s="269"/>
    </row>
    <row r="804" spans="1:9" ht="27" customHeight="1">
      <c r="A804" s="426"/>
      <c r="B804" s="254" t="s">
        <v>69</v>
      </c>
      <c r="C804" s="55" t="str">
        <f t="shared" si="2"/>
        <v xml:space="preserve">145kV single phase voltage transformer 2 core,  Class 0.2 for Metering and Class 3P for Protection, </v>
      </c>
      <c r="D804" s="250" t="s">
        <v>62</v>
      </c>
      <c r="E804" s="250">
        <v>3</v>
      </c>
      <c r="F804" s="250"/>
      <c r="G804" s="78"/>
      <c r="H804" s="78"/>
      <c r="I804" s="269"/>
    </row>
    <row r="805" spans="1:9" ht="38.25">
      <c r="A805" s="426"/>
      <c r="B805" s="254" t="s">
        <v>70</v>
      </c>
      <c r="C805" s="55" t="str">
        <f t="shared" si="2"/>
        <v>145kV Gas Insulated Line (GIL) with GIS-to-AIR Bushing, terminating chambers complete with support structure, etc. for incoming line feeder.</v>
      </c>
      <c r="D805" s="421" t="s">
        <v>46</v>
      </c>
      <c r="E805" s="421">
        <v>50</v>
      </c>
      <c r="F805" s="250"/>
      <c r="G805" s="78"/>
      <c r="H805" s="78"/>
      <c r="I805" s="269"/>
    </row>
    <row r="806" spans="1:9" ht="25.5">
      <c r="A806" s="426"/>
      <c r="C806" s="55" t="str">
        <f t="shared" si="2"/>
        <v xml:space="preserve">The Length of GIL shall be different for different bay as per actual design </v>
      </c>
      <c r="D806" s="421"/>
      <c r="E806" s="421"/>
      <c r="F806" s="250"/>
      <c r="G806" s="78"/>
      <c r="H806" s="78"/>
      <c r="I806" s="269"/>
    </row>
    <row r="807" spans="1:9">
      <c r="A807" s="426"/>
      <c r="B807" s="254" t="s">
        <v>71</v>
      </c>
      <c r="C807" s="55" t="str">
        <f t="shared" si="2"/>
        <v>Local Control Cubicle</v>
      </c>
      <c r="D807" s="250" t="s">
        <v>48</v>
      </c>
      <c r="E807" s="250">
        <v>1</v>
      </c>
      <c r="F807" s="250"/>
      <c r="G807" s="78"/>
      <c r="H807" s="78"/>
      <c r="I807" s="269"/>
    </row>
    <row r="808" spans="1:9" ht="51">
      <c r="A808" s="426"/>
      <c r="B808" s="254" t="s">
        <v>72</v>
      </c>
      <c r="C808" s="55" t="str">
        <f t="shared" si="2"/>
        <v>Complete set of miscellaneous items required for safe and efficient operation of the switchgear, terminal arrangements for GIL, busbar end covers or link to adjacent switchgear panel, cables, metal support structure, grounding, etc. as appropriate</v>
      </c>
      <c r="D808" s="250" t="s">
        <v>5</v>
      </c>
      <c r="E808" s="250">
        <v>1</v>
      </c>
      <c r="F808" s="250"/>
      <c r="G808" s="78"/>
      <c r="H808" s="78"/>
      <c r="I808" s="269"/>
    </row>
    <row r="809" spans="1:9" ht="22.5" customHeight="1">
      <c r="A809" s="426" t="s">
        <v>350</v>
      </c>
      <c r="B809" s="428" t="s">
        <v>254</v>
      </c>
      <c r="C809" s="428"/>
      <c r="D809" s="250"/>
      <c r="E809" s="250"/>
      <c r="F809" s="250"/>
      <c r="G809" s="78"/>
      <c r="H809" s="78"/>
      <c r="I809" s="269"/>
    </row>
    <row r="810" spans="1:9" ht="22.5" customHeight="1">
      <c r="A810" s="426"/>
      <c r="B810" s="262" t="s">
        <v>177</v>
      </c>
      <c r="C810" s="262" t="s">
        <v>249</v>
      </c>
      <c r="D810" s="250" t="s">
        <v>48</v>
      </c>
      <c r="E810" s="250">
        <v>2</v>
      </c>
      <c r="F810" s="250"/>
      <c r="G810" s="78"/>
      <c r="H810" s="78"/>
      <c r="I810" s="269"/>
    </row>
    <row r="811" spans="1:9" ht="22.5" customHeight="1">
      <c r="A811" s="426"/>
      <c r="B811" s="428" t="s">
        <v>255</v>
      </c>
      <c r="C811" s="428"/>
      <c r="D811" s="250"/>
      <c r="E811" s="250"/>
      <c r="F811" s="250"/>
      <c r="G811" s="78"/>
      <c r="H811" s="78"/>
      <c r="I811" s="269"/>
    </row>
    <row r="812" spans="1:9">
      <c r="A812" s="426"/>
      <c r="B812" s="254" t="s">
        <v>63</v>
      </c>
      <c r="C812" s="55" t="str">
        <f t="shared" ref="C812:C822" si="3">C354</f>
        <v>145kV,2500A, 40kA/3s, three phase Enclosure double busbar</v>
      </c>
      <c r="D812" s="250" t="s">
        <v>5</v>
      </c>
      <c r="E812" s="250">
        <v>1</v>
      </c>
      <c r="F812" s="250"/>
      <c r="G812" s="78"/>
      <c r="H812" s="78"/>
      <c r="I812" s="269"/>
    </row>
    <row r="813" spans="1:9" ht="38.25">
      <c r="A813" s="426"/>
      <c r="B813" s="254" t="s">
        <v>64</v>
      </c>
      <c r="C813" s="55" t="str">
        <f t="shared" si="3"/>
        <v>145kV, 1600A, 40kA/3s, three phase, gang pole operation circuit breaker complete with spring-stored energy operating mechanism</v>
      </c>
      <c r="D813" s="250" t="s">
        <v>4</v>
      </c>
      <c r="E813" s="250">
        <v>1</v>
      </c>
      <c r="F813" s="250"/>
      <c r="G813" s="78"/>
      <c r="H813" s="78"/>
      <c r="I813" s="269"/>
    </row>
    <row r="814" spans="1:9" ht="25.5">
      <c r="A814" s="426"/>
      <c r="B814" s="254" t="s">
        <v>65</v>
      </c>
      <c r="C814" s="55" t="str">
        <f t="shared" si="3"/>
        <v>145kV, 1600A, 40kA/3s, three phase busbar disconnector complete with motor operating mechanism</v>
      </c>
      <c r="D814" s="250" t="s">
        <v>59</v>
      </c>
      <c r="E814" s="250">
        <v>2</v>
      </c>
      <c r="F814" s="250"/>
      <c r="G814" s="78"/>
      <c r="H814" s="78"/>
      <c r="I814" s="269"/>
    </row>
    <row r="815" spans="1:9" ht="25.5">
      <c r="A815" s="426"/>
      <c r="B815" s="254" t="s">
        <v>66</v>
      </c>
      <c r="C815" s="55" t="str">
        <f t="shared" si="3"/>
        <v>145kV, 40kA/3s, three phase, three position earth switch complete with motor operating mechanism at both sides of CB</v>
      </c>
      <c r="D815" s="250" t="s">
        <v>60</v>
      </c>
      <c r="E815" s="250">
        <v>2</v>
      </c>
      <c r="F815" s="250"/>
      <c r="G815" s="78"/>
      <c r="H815" s="78"/>
      <c r="I815" s="269"/>
    </row>
    <row r="816" spans="1:9" ht="38.25">
      <c r="A816" s="426"/>
      <c r="B816" s="254" t="s">
        <v>67</v>
      </c>
      <c r="C816" s="55" t="str">
        <f t="shared" si="3"/>
        <v>145kV, 1600A, 40kA/3s three phase line side disconnector integral with earth switch complete with motor operating mechanism</v>
      </c>
      <c r="D816" s="250" t="s">
        <v>4</v>
      </c>
      <c r="E816" s="250">
        <v>1</v>
      </c>
      <c r="F816" s="250"/>
      <c r="G816" s="78"/>
      <c r="H816" s="78"/>
      <c r="I816" s="269"/>
    </row>
    <row r="817" spans="1:9">
      <c r="A817" s="426"/>
      <c r="B817" s="254" t="s">
        <v>68</v>
      </c>
      <c r="C817" s="55" t="str">
        <f t="shared" si="3"/>
        <v xml:space="preserve">145kV, 40kA/3s single phase, 5-core, current transformer </v>
      </c>
      <c r="D817" s="250" t="s">
        <v>62</v>
      </c>
      <c r="E817" s="250">
        <v>3</v>
      </c>
      <c r="F817" s="250"/>
      <c r="G817" s="78"/>
      <c r="H817" s="78"/>
      <c r="I817" s="269"/>
    </row>
    <row r="818" spans="1:9" ht="25.5">
      <c r="A818" s="426"/>
      <c r="B818" s="254" t="s">
        <v>69</v>
      </c>
      <c r="C818" s="55" t="str">
        <f t="shared" si="3"/>
        <v xml:space="preserve">145kV single phase voltage transformer 2 core,  Class 0.2 for Metering and Class 3P for Protection, </v>
      </c>
      <c r="D818" s="250" t="s">
        <v>62</v>
      </c>
      <c r="E818" s="250">
        <v>3</v>
      </c>
      <c r="F818" s="250"/>
      <c r="G818" s="78"/>
      <c r="H818" s="78"/>
      <c r="I818" s="269"/>
    </row>
    <row r="819" spans="1:9" ht="38.25">
      <c r="A819" s="426"/>
      <c r="B819" s="254" t="s">
        <v>70</v>
      </c>
      <c r="C819" s="55" t="str">
        <f t="shared" si="3"/>
        <v>145kV Gas Insulated Line (GIL) with GIS-to-AIR Bushing, terminating chambers complete with support structure, etc. for incoming line feeder.</v>
      </c>
      <c r="D819" s="421" t="s">
        <v>46</v>
      </c>
      <c r="E819" s="421">
        <v>50</v>
      </c>
      <c r="F819" s="250"/>
      <c r="G819" s="78"/>
      <c r="H819" s="78"/>
      <c r="I819" s="269"/>
    </row>
    <row r="820" spans="1:9" ht="25.5">
      <c r="A820" s="426"/>
      <c r="C820" s="55" t="str">
        <f t="shared" si="3"/>
        <v xml:space="preserve">The Length of GIL shall be different for different bay as per actual design </v>
      </c>
      <c r="D820" s="421"/>
      <c r="E820" s="421"/>
      <c r="F820" s="250"/>
      <c r="G820" s="78"/>
      <c r="H820" s="78"/>
      <c r="I820" s="269"/>
    </row>
    <row r="821" spans="1:9">
      <c r="A821" s="426"/>
      <c r="B821" s="254" t="s">
        <v>71</v>
      </c>
      <c r="C821" s="55" t="str">
        <f t="shared" si="3"/>
        <v>Local Control Cubicle</v>
      </c>
      <c r="D821" s="250" t="s">
        <v>48</v>
      </c>
      <c r="E821" s="250">
        <v>1</v>
      </c>
      <c r="F821" s="250"/>
      <c r="G821" s="78"/>
      <c r="H821" s="78"/>
      <c r="I821" s="269"/>
    </row>
    <row r="822" spans="1:9" ht="51">
      <c r="A822" s="426"/>
      <c r="B822" s="254" t="s">
        <v>72</v>
      </c>
      <c r="C822" s="55" t="str">
        <f t="shared" si="3"/>
        <v>Complete set of miscellaneous items required for safe and efficient operation of the switchgear, terminal arrangements for GIL, busbar end covers or link to adjacent switchgear panel, cables, metal support structure, grounding, etc. as appropriate</v>
      </c>
      <c r="D822" s="250" t="s">
        <v>5</v>
      </c>
      <c r="E822" s="250">
        <v>1</v>
      </c>
      <c r="F822" s="250"/>
      <c r="G822" s="78"/>
      <c r="H822" s="78"/>
      <c r="I822" s="269"/>
    </row>
    <row r="823" spans="1:9">
      <c r="A823" s="426" t="s">
        <v>486</v>
      </c>
      <c r="B823" s="428" t="s">
        <v>257</v>
      </c>
      <c r="C823" s="428"/>
      <c r="D823" s="250"/>
      <c r="E823" s="250"/>
      <c r="F823" s="250"/>
      <c r="G823" s="78"/>
      <c r="H823" s="78"/>
      <c r="I823" s="269"/>
    </row>
    <row r="824" spans="1:9">
      <c r="A824" s="426"/>
      <c r="B824" s="262" t="s">
        <v>177</v>
      </c>
      <c r="C824" s="262" t="s">
        <v>249</v>
      </c>
      <c r="D824" s="250" t="s">
        <v>48</v>
      </c>
      <c r="E824" s="250">
        <v>1</v>
      </c>
      <c r="F824" s="250"/>
      <c r="G824" s="78"/>
      <c r="H824" s="78"/>
      <c r="I824" s="269"/>
    </row>
    <row r="825" spans="1:9" ht="26.25" customHeight="1">
      <c r="A825" s="426"/>
      <c r="B825" s="428" t="s">
        <v>258</v>
      </c>
      <c r="C825" s="428"/>
      <c r="D825" s="250"/>
      <c r="E825" s="250"/>
      <c r="F825" s="250"/>
      <c r="G825" s="78"/>
      <c r="H825" s="78"/>
      <c r="I825" s="269"/>
    </row>
    <row r="826" spans="1:9">
      <c r="A826" s="426"/>
      <c r="B826" s="254" t="s">
        <v>63</v>
      </c>
      <c r="C826" s="55" t="s">
        <v>876</v>
      </c>
      <c r="D826" s="250" t="s">
        <v>95</v>
      </c>
      <c r="E826" s="250">
        <v>1</v>
      </c>
      <c r="F826" s="250"/>
      <c r="G826" s="78"/>
      <c r="H826" s="78"/>
      <c r="I826" s="269"/>
    </row>
    <row r="827" spans="1:9" ht="38.25">
      <c r="A827" s="426"/>
      <c r="B827" s="254" t="s">
        <v>64</v>
      </c>
      <c r="C827" s="55" t="s">
        <v>1298</v>
      </c>
      <c r="D827" s="250" t="s">
        <v>96</v>
      </c>
      <c r="E827" s="250">
        <v>1</v>
      </c>
      <c r="F827" s="250"/>
      <c r="G827" s="78"/>
      <c r="H827" s="78"/>
      <c r="I827" s="269"/>
    </row>
    <row r="828" spans="1:9" ht="25.5">
      <c r="A828" s="426"/>
      <c r="B828" s="254" t="s">
        <v>65</v>
      </c>
      <c r="C828" s="55" t="s">
        <v>877</v>
      </c>
      <c r="D828" s="250" t="s">
        <v>60</v>
      </c>
      <c r="E828" s="250">
        <v>2</v>
      </c>
      <c r="F828" s="250"/>
      <c r="G828" s="78"/>
      <c r="H828" s="78"/>
      <c r="I828" s="269"/>
    </row>
    <row r="829" spans="1:9" ht="38.25">
      <c r="A829" s="426"/>
      <c r="B829" s="254" t="s">
        <v>66</v>
      </c>
      <c r="C829" s="55" t="s">
        <v>878</v>
      </c>
      <c r="D829" s="250" t="s">
        <v>61</v>
      </c>
      <c r="E829" s="250">
        <v>2</v>
      </c>
      <c r="F829" s="250"/>
      <c r="G829" s="78"/>
      <c r="H829" s="78"/>
      <c r="I829" s="269"/>
    </row>
    <row r="830" spans="1:9" ht="25.5">
      <c r="A830" s="426"/>
      <c r="B830" s="254" t="s">
        <v>67</v>
      </c>
      <c r="C830" s="55" t="s">
        <v>890</v>
      </c>
      <c r="D830" s="250" t="s">
        <v>62</v>
      </c>
      <c r="E830" s="250">
        <v>3</v>
      </c>
      <c r="F830" s="250"/>
      <c r="G830" s="78"/>
      <c r="H830" s="78"/>
      <c r="I830" s="269"/>
    </row>
    <row r="831" spans="1:9" ht="25.5">
      <c r="A831" s="426"/>
      <c r="B831" s="254" t="s">
        <v>74</v>
      </c>
      <c r="C831" s="55" t="s">
        <v>973</v>
      </c>
      <c r="D831" s="250" t="s">
        <v>62</v>
      </c>
      <c r="E831" s="250">
        <v>3</v>
      </c>
      <c r="F831" s="250"/>
      <c r="G831" s="78"/>
      <c r="H831" s="78"/>
      <c r="I831" s="269"/>
    </row>
    <row r="832" spans="1:9">
      <c r="A832" s="426"/>
      <c r="B832" s="254" t="s">
        <v>69</v>
      </c>
      <c r="C832" s="55" t="s">
        <v>936</v>
      </c>
      <c r="D832" s="250" t="s">
        <v>48</v>
      </c>
      <c r="E832" s="250">
        <v>1</v>
      </c>
      <c r="F832" s="250"/>
      <c r="G832" s="78"/>
      <c r="H832" s="78"/>
      <c r="I832" s="269"/>
    </row>
    <row r="833" spans="1:9" ht="63.75">
      <c r="A833" s="426"/>
      <c r="B833" s="254" t="s">
        <v>70</v>
      </c>
      <c r="C833" s="55" t="s">
        <v>1327</v>
      </c>
      <c r="D833" s="250" t="s">
        <v>97</v>
      </c>
      <c r="E833" s="250">
        <v>1</v>
      </c>
      <c r="F833" s="250"/>
      <c r="G833" s="78"/>
      <c r="H833" s="78"/>
      <c r="I833" s="269"/>
    </row>
    <row r="834" spans="1:9">
      <c r="A834" s="426" t="s">
        <v>352</v>
      </c>
      <c r="B834" s="428" t="s">
        <v>259</v>
      </c>
      <c r="C834" s="428"/>
      <c r="D834" s="250"/>
      <c r="E834" s="250"/>
      <c r="F834" s="250"/>
      <c r="G834" s="78"/>
      <c r="H834" s="78"/>
      <c r="I834" s="269"/>
    </row>
    <row r="835" spans="1:9">
      <c r="A835" s="426"/>
      <c r="B835" s="262" t="s">
        <v>177</v>
      </c>
      <c r="C835" s="262" t="s">
        <v>249</v>
      </c>
      <c r="D835" s="250" t="s">
        <v>4</v>
      </c>
      <c r="E835" s="250">
        <v>1</v>
      </c>
      <c r="F835" s="250"/>
      <c r="G835" s="78"/>
      <c r="H835" s="78"/>
      <c r="I835" s="269"/>
    </row>
    <row r="836" spans="1:9" ht="24.75" customHeight="1">
      <c r="A836" s="426"/>
      <c r="B836" s="428" t="s">
        <v>260</v>
      </c>
      <c r="C836" s="428"/>
      <c r="D836" s="250"/>
      <c r="E836" s="250"/>
      <c r="F836" s="250"/>
      <c r="G836" s="78"/>
      <c r="H836" s="78"/>
      <c r="I836" s="269"/>
    </row>
    <row r="837" spans="1:9">
      <c r="A837" s="426"/>
      <c r="B837" s="254" t="s">
        <v>63</v>
      </c>
      <c r="C837" s="55" t="s">
        <v>893</v>
      </c>
      <c r="D837" s="250" t="s">
        <v>5</v>
      </c>
      <c r="E837" s="250">
        <v>1</v>
      </c>
      <c r="F837" s="250"/>
      <c r="G837" s="78"/>
      <c r="H837" s="78"/>
      <c r="I837" s="269"/>
    </row>
    <row r="838" spans="1:9">
      <c r="A838" s="426"/>
      <c r="B838" s="254" t="s">
        <v>64</v>
      </c>
      <c r="C838" s="55" t="s">
        <v>975</v>
      </c>
      <c r="D838" s="250" t="s">
        <v>62</v>
      </c>
      <c r="E838" s="250">
        <v>6</v>
      </c>
      <c r="F838" s="250"/>
      <c r="G838" s="78"/>
      <c r="H838" s="78"/>
      <c r="I838" s="269"/>
    </row>
    <row r="839" spans="1:9" ht="25.5">
      <c r="A839" s="426"/>
      <c r="B839" s="254" t="s">
        <v>65</v>
      </c>
      <c r="C839" s="55" t="s">
        <v>100</v>
      </c>
      <c r="D839" s="250" t="s">
        <v>60</v>
      </c>
      <c r="E839" s="250">
        <v>2</v>
      </c>
      <c r="F839" s="250"/>
      <c r="G839" s="78"/>
      <c r="H839" s="78"/>
      <c r="I839" s="269"/>
    </row>
    <row r="840" spans="1:9">
      <c r="A840" s="426"/>
      <c r="B840" s="254" t="s">
        <v>66</v>
      </c>
      <c r="C840" s="55" t="s">
        <v>52</v>
      </c>
      <c r="D840" s="250" t="s">
        <v>4</v>
      </c>
      <c r="E840" s="250">
        <v>1</v>
      </c>
      <c r="F840" s="250"/>
      <c r="G840" s="78"/>
      <c r="H840" s="78"/>
      <c r="I840" s="269"/>
    </row>
    <row r="841" spans="1:9" ht="24.75" customHeight="1">
      <c r="A841" s="258" t="s">
        <v>351</v>
      </c>
      <c r="B841" s="441" t="s">
        <v>1304</v>
      </c>
      <c r="C841" s="441"/>
      <c r="D841" s="250"/>
      <c r="E841" s="250"/>
      <c r="F841" s="250"/>
      <c r="G841" s="78"/>
      <c r="H841" s="78"/>
      <c r="I841" s="269"/>
    </row>
    <row r="842" spans="1:9" ht="18" customHeight="1">
      <c r="A842" s="258"/>
      <c r="B842" s="262" t="s">
        <v>177</v>
      </c>
      <c r="C842" s="262" t="s">
        <v>249</v>
      </c>
      <c r="D842" s="250" t="s">
        <v>62</v>
      </c>
      <c r="E842" s="250">
        <v>12</v>
      </c>
      <c r="F842" s="250"/>
      <c r="G842" s="78"/>
      <c r="H842" s="78"/>
      <c r="I842" s="269"/>
    </row>
    <row r="843" spans="1:9" ht="39.75" customHeight="1">
      <c r="A843" s="258" t="s">
        <v>353</v>
      </c>
      <c r="B843" s="441" t="s">
        <v>261</v>
      </c>
      <c r="C843" s="441"/>
      <c r="D843" s="250"/>
      <c r="E843" s="250"/>
      <c r="F843" s="250"/>
      <c r="G843" s="78"/>
      <c r="H843" s="78"/>
      <c r="I843" s="269"/>
    </row>
    <row r="844" spans="1:9" ht="17.25" customHeight="1">
      <c r="A844" s="258"/>
      <c r="B844" s="246" t="s">
        <v>63</v>
      </c>
      <c r="C844" s="246" t="s">
        <v>134</v>
      </c>
      <c r="D844" s="250" t="s">
        <v>5</v>
      </c>
      <c r="E844" s="250">
        <v>1</v>
      </c>
      <c r="F844" s="250"/>
      <c r="G844" s="78"/>
      <c r="H844" s="78"/>
      <c r="I844" s="269"/>
    </row>
    <row r="845" spans="1:9" ht="17.25" customHeight="1">
      <c r="A845" s="258"/>
      <c r="B845" s="246" t="s">
        <v>122</v>
      </c>
      <c r="C845" s="246" t="s">
        <v>135</v>
      </c>
      <c r="D845" s="250" t="s">
        <v>5</v>
      </c>
      <c r="E845" s="250">
        <v>1</v>
      </c>
      <c r="F845" s="250"/>
      <c r="G845" s="78"/>
      <c r="H845" s="78"/>
      <c r="I845" s="269"/>
    </row>
    <row r="846" spans="1:9" ht="38.25" customHeight="1">
      <c r="A846" s="258" t="s">
        <v>354</v>
      </c>
      <c r="B846" s="441" t="s">
        <v>262</v>
      </c>
      <c r="C846" s="441"/>
      <c r="D846" s="250"/>
      <c r="E846" s="250"/>
      <c r="F846" s="250"/>
      <c r="G846" s="78"/>
      <c r="H846" s="78"/>
      <c r="I846" s="269"/>
    </row>
    <row r="847" spans="1:9" ht="13.5" customHeight="1">
      <c r="A847" s="258"/>
      <c r="B847" s="246" t="s">
        <v>120</v>
      </c>
      <c r="C847" s="246" t="s">
        <v>121</v>
      </c>
      <c r="D847" s="250" t="s">
        <v>5</v>
      </c>
      <c r="E847" s="250">
        <v>1</v>
      </c>
      <c r="F847" s="250"/>
      <c r="G847" s="78"/>
      <c r="H847" s="78"/>
      <c r="I847" s="269"/>
    </row>
    <row r="848" spans="1:9" ht="15.75" customHeight="1">
      <c r="A848" s="258"/>
      <c r="B848" s="246" t="s">
        <v>122</v>
      </c>
      <c r="C848" s="246" t="s">
        <v>123</v>
      </c>
      <c r="D848" s="250" t="s">
        <v>5</v>
      </c>
      <c r="E848" s="250">
        <v>1</v>
      </c>
      <c r="F848" s="250"/>
      <c r="G848" s="78"/>
      <c r="H848" s="78"/>
      <c r="I848" s="269"/>
    </row>
    <row r="849" spans="1:9" ht="18" customHeight="1">
      <c r="A849" s="258"/>
      <c r="B849" s="246" t="s">
        <v>122</v>
      </c>
      <c r="C849" s="246" t="s">
        <v>124</v>
      </c>
      <c r="D849" s="250" t="s">
        <v>5</v>
      </c>
      <c r="E849" s="250">
        <v>1</v>
      </c>
      <c r="F849" s="250"/>
      <c r="G849" s="78"/>
      <c r="H849" s="78"/>
      <c r="I849" s="269"/>
    </row>
    <row r="850" spans="1:9" ht="15" customHeight="1">
      <c r="A850" s="258"/>
      <c r="B850" s="246" t="s">
        <v>66</v>
      </c>
      <c r="C850" s="246" t="s">
        <v>125</v>
      </c>
      <c r="D850" s="250" t="s">
        <v>5</v>
      </c>
      <c r="E850" s="250">
        <v>1</v>
      </c>
      <c r="F850" s="250"/>
      <c r="G850" s="78"/>
      <c r="H850" s="78"/>
      <c r="I850" s="269"/>
    </row>
    <row r="851" spans="1:9" ht="41.25" customHeight="1">
      <c r="A851" s="258" t="s">
        <v>485</v>
      </c>
      <c r="B851" s="441" t="s">
        <v>263</v>
      </c>
      <c r="C851" s="441"/>
      <c r="D851" s="250"/>
      <c r="E851" s="250"/>
      <c r="F851" s="250"/>
      <c r="G851" s="78"/>
      <c r="H851" s="78"/>
      <c r="I851" s="269"/>
    </row>
    <row r="852" spans="1:9" ht="12" customHeight="1">
      <c r="A852" s="258"/>
      <c r="B852" s="246" t="s">
        <v>127</v>
      </c>
      <c r="C852" s="246" t="s">
        <v>129</v>
      </c>
      <c r="D852" s="250"/>
      <c r="E852" s="250"/>
      <c r="F852" s="250"/>
      <c r="G852" s="78"/>
      <c r="H852" s="78"/>
      <c r="I852" s="269"/>
    </row>
    <row r="853" spans="1:9">
      <c r="A853" s="258"/>
      <c r="B853" s="254" t="s">
        <v>63</v>
      </c>
      <c r="C853" s="55" t="s">
        <v>128</v>
      </c>
      <c r="D853" s="250" t="s">
        <v>62</v>
      </c>
      <c r="E853" s="250">
        <f>E796+1+E809+1</f>
        <v>4</v>
      </c>
      <c r="F853" s="250"/>
      <c r="G853" s="78"/>
      <c r="H853" s="78"/>
      <c r="I853" s="269"/>
    </row>
    <row r="854" spans="1:9">
      <c r="A854" s="258"/>
      <c r="B854" s="254" t="s">
        <v>64</v>
      </c>
      <c r="C854" s="55" t="s">
        <v>88</v>
      </c>
      <c r="D854" s="250" t="s">
        <v>62</v>
      </c>
      <c r="E854" s="250">
        <f>E796+E810</f>
        <v>4</v>
      </c>
      <c r="F854" s="250"/>
      <c r="G854" s="78"/>
      <c r="H854" s="78"/>
      <c r="I854" s="269"/>
    </row>
    <row r="855" spans="1:9">
      <c r="A855" s="258"/>
      <c r="B855" s="254" t="s">
        <v>65</v>
      </c>
      <c r="C855" s="55" t="s">
        <v>138</v>
      </c>
      <c r="D855" s="250" t="s">
        <v>5</v>
      </c>
      <c r="E855" s="250">
        <v>1</v>
      </c>
      <c r="F855" s="250"/>
      <c r="G855" s="78"/>
      <c r="H855" s="78"/>
      <c r="I855" s="269"/>
    </row>
    <row r="856" spans="1:9">
      <c r="A856" s="258"/>
      <c r="B856" s="254" t="s">
        <v>130</v>
      </c>
      <c r="C856" s="55" t="s">
        <v>131</v>
      </c>
      <c r="D856" s="250"/>
      <c r="E856" s="250"/>
      <c r="F856" s="250"/>
      <c r="G856" s="78"/>
      <c r="H856" s="78"/>
      <c r="I856" s="269"/>
    </row>
    <row r="857" spans="1:9">
      <c r="A857" s="258"/>
      <c r="B857" s="254" t="s">
        <v>63</v>
      </c>
      <c r="C857" s="55" t="s">
        <v>132</v>
      </c>
      <c r="D857" s="250" t="s">
        <v>62</v>
      </c>
      <c r="E857" s="250">
        <f>E842</f>
        <v>12</v>
      </c>
      <c r="F857" s="250"/>
      <c r="G857" s="78"/>
      <c r="H857" s="78"/>
      <c r="I857" s="269"/>
    </row>
    <row r="858" spans="1:9">
      <c r="A858" s="258"/>
      <c r="B858" s="254"/>
      <c r="C858" s="55"/>
      <c r="D858" s="250"/>
      <c r="E858" s="250"/>
      <c r="F858" s="250"/>
      <c r="G858" s="78"/>
      <c r="H858" s="78"/>
      <c r="I858" s="269"/>
    </row>
    <row r="859" spans="1:9" ht="25.5" customHeight="1">
      <c r="A859" s="424" t="s">
        <v>484</v>
      </c>
      <c r="B859" s="424"/>
      <c r="C859" s="424"/>
      <c r="D859" s="424"/>
      <c r="E859" s="424"/>
      <c r="F859" s="276"/>
      <c r="G859" s="78"/>
      <c r="H859" s="78"/>
      <c r="I859" s="269"/>
    </row>
    <row r="860" spans="1:9" ht="49.5" customHeight="1">
      <c r="A860" s="452" t="s">
        <v>7</v>
      </c>
      <c r="B860" s="452"/>
      <c r="C860" s="452"/>
      <c r="D860" s="452"/>
      <c r="E860" s="452"/>
      <c r="F860" s="275"/>
      <c r="G860" s="78"/>
      <c r="H860" s="78"/>
      <c r="I860" s="269"/>
    </row>
    <row r="861" spans="1:9" ht="48" customHeight="1">
      <c r="A861" s="250" t="s">
        <v>894</v>
      </c>
      <c r="B861" s="428" t="s">
        <v>1273</v>
      </c>
      <c r="C861" s="428"/>
      <c r="D861" s="250" t="s">
        <v>4</v>
      </c>
      <c r="E861" s="250">
        <v>2</v>
      </c>
      <c r="F861" s="250"/>
      <c r="G861" s="78"/>
      <c r="H861" s="78"/>
      <c r="I861" s="269"/>
    </row>
    <row r="862" spans="1:9" ht="36" customHeight="1">
      <c r="A862" s="250" t="s">
        <v>355</v>
      </c>
      <c r="B862" s="428" t="s">
        <v>1274</v>
      </c>
      <c r="C862" s="428"/>
      <c r="D862" s="250"/>
      <c r="E862" s="250"/>
      <c r="F862" s="250"/>
      <c r="G862" s="78"/>
      <c r="H862" s="78"/>
      <c r="I862" s="269"/>
    </row>
    <row r="863" spans="1:9">
      <c r="A863" s="250"/>
      <c r="B863" s="262" t="s">
        <v>611</v>
      </c>
      <c r="C863" s="262" t="s">
        <v>603</v>
      </c>
      <c r="D863" s="250" t="s">
        <v>48</v>
      </c>
      <c r="E863" s="250">
        <v>2</v>
      </c>
      <c r="F863" s="250"/>
      <c r="G863" s="78"/>
      <c r="H863" s="78"/>
      <c r="I863" s="269"/>
    </row>
    <row r="864" spans="1:9">
      <c r="A864" s="250"/>
      <c r="B864" s="262" t="s">
        <v>612</v>
      </c>
      <c r="C864" s="262" t="s">
        <v>604</v>
      </c>
      <c r="D864" s="250" t="s">
        <v>48</v>
      </c>
      <c r="E864" s="250">
        <v>2</v>
      </c>
      <c r="F864" s="250"/>
      <c r="G864" s="78"/>
      <c r="H864" s="78"/>
      <c r="I864" s="269"/>
    </row>
    <row r="865" spans="1:9" ht="39" customHeight="1">
      <c r="A865" s="250" t="s">
        <v>895</v>
      </c>
      <c r="B865" s="441" t="str">
        <f>B408</f>
        <v>Current transformer 36 kV, 31.5 kA/1s, 50Hz, 170/70 kV BIL, single phase, 2500/1 , 3-core,  post type with double secondary box</v>
      </c>
      <c r="C865" s="441"/>
      <c r="D865" s="250" t="s">
        <v>598</v>
      </c>
      <c r="E865" s="250">
        <v>6</v>
      </c>
      <c r="F865" s="250"/>
      <c r="G865" s="78"/>
      <c r="H865" s="78"/>
      <c r="I865" s="269"/>
    </row>
    <row r="866" spans="1:9" ht="43.5" customHeight="1">
      <c r="A866" s="250" t="s">
        <v>356</v>
      </c>
      <c r="B866" s="441" t="str">
        <f>B409</f>
        <v>Voltage transformer 36kV, 50Hz, 170/70 kV BIL, single phase, 33/V3 / 0.110/V3 / 0.110/V3 kV, 3 secondary windings, inductive type with double secondary box</v>
      </c>
      <c r="C866" s="441"/>
      <c r="D866" s="250" t="s">
        <v>62</v>
      </c>
      <c r="E866" s="378">
        <v>6</v>
      </c>
      <c r="F866" s="250"/>
      <c r="G866" s="78"/>
      <c r="H866" s="78"/>
      <c r="I866" s="269"/>
    </row>
    <row r="867" spans="1:9" ht="39" customHeight="1">
      <c r="A867" s="250" t="s">
        <v>483</v>
      </c>
      <c r="B867" s="441" t="str">
        <f>B410</f>
        <v xml:space="preserve">Surge arrester 36 kV, 30 kV continuous operating voltage, 10 kA nominal discharge current, 50 Hz, single phase, gapless, metal oxide type for all five (05) substations </v>
      </c>
      <c r="C867" s="441"/>
      <c r="D867" s="250" t="s">
        <v>62</v>
      </c>
      <c r="E867" s="250">
        <v>6</v>
      </c>
      <c r="F867" s="250"/>
      <c r="G867" s="78"/>
      <c r="H867" s="78"/>
      <c r="I867" s="269"/>
    </row>
    <row r="868" spans="1:9" ht="39" customHeight="1">
      <c r="A868" s="250" t="s">
        <v>896</v>
      </c>
      <c r="B868" s="441" t="str">
        <f>B411</f>
        <v>DS with load break fuse (10A) etc. for Connection between 36kV busbar &amp; 02 sets of 33/0.415kV Earthing/Auxiliary transformer.</v>
      </c>
      <c r="C868" s="441"/>
      <c r="D868" s="250" t="s">
        <v>4</v>
      </c>
      <c r="E868" s="250">
        <v>2</v>
      </c>
      <c r="F868" s="250"/>
      <c r="G868" s="78"/>
      <c r="H868" s="78"/>
      <c r="I868" s="269"/>
    </row>
    <row r="869" spans="1:9" ht="48.75" customHeight="1">
      <c r="A869" s="250" t="s">
        <v>904</v>
      </c>
      <c r="B869" s="441" t="str">
        <f>B412</f>
        <v xml:space="preserve">Gantry steel structures for Bus &amp; Equipment, Conductor for 36kV,3000A Bus bar, Insulator and fittings including all necessary clamps and connectors required to complete 33kV switchyard </v>
      </c>
      <c r="C869" s="441"/>
      <c r="D869" s="250"/>
      <c r="E869" s="250"/>
      <c r="F869" s="250"/>
      <c r="G869" s="78"/>
      <c r="H869" s="78"/>
      <c r="I869" s="269"/>
    </row>
    <row r="870" spans="1:9" ht="23.25" customHeight="1">
      <c r="A870" s="250"/>
      <c r="B870" s="60" t="s">
        <v>63</v>
      </c>
      <c r="C870" s="55" t="s">
        <v>849</v>
      </c>
      <c r="D870" s="250" t="s">
        <v>5</v>
      </c>
      <c r="E870" s="250">
        <v>1</v>
      </c>
      <c r="F870" s="250"/>
      <c r="G870" s="78"/>
      <c r="H870" s="78"/>
      <c r="I870" s="269"/>
    </row>
    <row r="871" spans="1:9" ht="25.5">
      <c r="A871" s="250"/>
      <c r="B871" s="60" t="s">
        <v>64</v>
      </c>
      <c r="C871" s="55" t="s">
        <v>855</v>
      </c>
      <c r="D871" s="250" t="s">
        <v>5</v>
      </c>
      <c r="E871" s="250">
        <v>1</v>
      </c>
      <c r="F871" s="250"/>
      <c r="G871" s="78"/>
      <c r="H871" s="78"/>
      <c r="I871" s="269"/>
    </row>
    <row r="872" spans="1:9">
      <c r="A872" s="250"/>
      <c r="B872" s="60" t="s">
        <v>65</v>
      </c>
      <c r="C872" s="55" t="s">
        <v>851</v>
      </c>
      <c r="D872" s="250"/>
      <c r="E872" s="250"/>
      <c r="F872" s="250"/>
      <c r="G872" s="78"/>
      <c r="H872" s="78"/>
      <c r="I872" s="269"/>
    </row>
    <row r="873" spans="1:9">
      <c r="A873" s="250"/>
      <c r="B873" s="60" t="s">
        <v>127</v>
      </c>
      <c r="C873" s="55" t="s">
        <v>88</v>
      </c>
      <c r="D873" s="250" t="s">
        <v>0</v>
      </c>
      <c r="E873" s="250">
        <v>4</v>
      </c>
      <c r="F873" s="250"/>
      <c r="G873" s="78"/>
      <c r="H873" s="78"/>
      <c r="I873" s="269"/>
    </row>
    <row r="874" spans="1:9">
      <c r="A874" s="250"/>
      <c r="B874" s="60" t="s">
        <v>130</v>
      </c>
      <c r="C874" s="55" t="s">
        <v>843</v>
      </c>
      <c r="D874" s="250" t="s">
        <v>0</v>
      </c>
      <c r="E874" s="250">
        <v>6</v>
      </c>
      <c r="F874" s="250"/>
      <c r="G874" s="78"/>
      <c r="H874" s="78"/>
      <c r="I874" s="269"/>
    </row>
    <row r="875" spans="1:9">
      <c r="A875" s="394"/>
      <c r="B875" s="404" t="s">
        <v>66</v>
      </c>
      <c r="C875" s="405" t="s">
        <v>1326</v>
      </c>
      <c r="D875" s="406"/>
      <c r="E875" s="406"/>
      <c r="F875" s="394"/>
      <c r="G875" s="78"/>
      <c r="H875" s="78"/>
      <c r="I875" s="269"/>
    </row>
    <row r="876" spans="1:9">
      <c r="A876" s="394"/>
      <c r="B876" s="407" t="s">
        <v>127</v>
      </c>
      <c r="C876" s="408" t="s">
        <v>88</v>
      </c>
      <c r="D876" s="409" t="s">
        <v>0</v>
      </c>
      <c r="E876" s="409">
        <v>2</v>
      </c>
      <c r="F876" s="394"/>
      <c r="G876" s="78"/>
      <c r="H876" s="78"/>
      <c r="I876" s="269"/>
    </row>
    <row r="877" spans="1:9">
      <c r="A877" s="394"/>
      <c r="B877" s="407" t="s">
        <v>130</v>
      </c>
      <c r="C877" s="408" t="s">
        <v>843</v>
      </c>
      <c r="D877" s="409" t="s">
        <v>0</v>
      </c>
      <c r="E877" s="409">
        <v>3</v>
      </c>
      <c r="F877" s="394"/>
      <c r="G877" s="78"/>
      <c r="H877" s="78"/>
      <c r="I877" s="269"/>
    </row>
    <row r="878" spans="1:9" ht="29.25" customHeight="1">
      <c r="A878" s="250"/>
      <c r="B878" s="407" t="s">
        <v>67</v>
      </c>
      <c r="C878" s="408" t="s">
        <v>853</v>
      </c>
      <c r="D878" s="409"/>
      <c r="E878" s="409"/>
      <c r="F878" s="250"/>
      <c r="G878" s="78"/>
      <c r="H878" s="78"/>
      <c r="I878" s="269"/>
    </row>
    <row r="879" spans="1:9">
      <c r="A879" s="250"/>
      <c r="B879" s="407" t="s">
        <v>127</v>
      </c>
      <c r="C879" s="408" t="s">
        <v>1294</v>
      </c>
      <c r="D879" s="409" t="s">
        <v>48</v>
      </c>
      <c r="E879" s="409">
        <v>11</v>
      </c>
      <c r="F879" s="250"/>
      <c r="G879" s="78"/>
      <c r="H879" s="78"/>
      <c r="I879" s="269"/>
    </row>
    <row r="880" spans="1:9">
      <c r="A880" s="250"/>
      <c r="B880" s="407" t="s">
        <v>74</v>
      </c>
      <c r="C880" s="408" t="s">
        <v>110</v>
      </c>
      <c r="D880" s="409" t="s">
        <v>114</v>
      </c>
      <c r="E880" s="409"/>
      <c r="F880" s="250"/>
      <c r="G880" s="78"/>
      <c r="H880" s="78"/>
      <c r="I880" s="269"/>
    </row>
    <row r="881" spans="1:9">
      <c r="A881" s="250"/>
      <c r="B881" s="407" t="s">
        <v>69</v>
      </c>
      <c r="C881" s="408" t="s">
        <v>852</v>
      </c>
      <c r="D881" s="409" t="s">
        <v>114</v>
      </c>
      <c r="E881" s="409"/>
      <c r="F881" s="250"/>
      <c r="G881" s="78"/>
      <c r="H881" s="78"/>
      <c r="I881" s="269"/>
    </row>
    <row r="882" spans="1:9">
      <c r="A882" s="250"/>
      <c r="B882" s="407" t="s">
        <v>70</v>
      </c>
      <c r="C882" s="408" t="s">
        <v>850</v>
      </c>
      <c r="D882" s="409" t="s">
        <v>5</v>
      </c>
      <c r="E882" s="409">
        <v>1</v>
      </c>
      <c r="F882" s="250"/>
      <c r="G882" s="78"/>
      <c r="H882" s="78"/>
      <c r="I882" s="269"/>
    </row>
    <row r="883" spans="1:9">
      <c r="A883" s="284" t="s">
        <v>481</v>
      </c>
      <c r="B883" s="424" t="s">
        <v>8</v>
      </c>
      <c r="C883" s="424"/>
      <c r="D883" s="250"/>
      <c r="E883" s="250"/>
      <c r="F883" s="250"/>
      <c r="G883" s="78"/>
      <c r="H883" s="78"/>
      <c r="I883" s="269"/>
    </row>
    <row r="884" spans="1:9">
      <c r="A884" s="250" t="s">
        <v>482</v>
      </c>
      <c r="C884" s="264" t="s">
        <v>114</v>
      </c>
      <c r="D884" s="250"/>
      <c r="E884" s="250"/>
      <c r="F884" s="250"/>
      <c r="G884" s="78"/>
      <c r="H884" s="78"/>
      <c r="I884" s="269"/>
    </row>
    <row r="885" spans="1:9" ht="25.5">
      <c r="A885" s="250" t="s">
        <v>480</v>
      </c>
      <c r="C885" s="55" t="s">
        <v>264</v>
      </c>
      <c r="D885" s="250" t="s">
        <v>4</v>
      </c>
      <c r="E885" s="250">
        <v>2</v>
      </c>
      <c r="F885" s="250"/>
      <c r="G885" s="78"/>
      <c r="H885" s="78"/>
      <c r="I885" s="269"/>
    </row>
    <row r="886" spans="1:9" ht="25.5">
      <c r="A886" s="250" t="s">
        <v>479</v>
      </c>
      <c r="C886" s="78" t="s">
        <v>115</v>
      </c>
      <c r="D886" s="426" t="s">
        <v>114</v>
      </c>
      <c r="E886" s="426"/>
      <c r="F886" s="258"/>
      <c r="G886" s="78"/>
      <c r="H886" s="78"/>
      <c r="I886" s="269"/>
    </row>
    <row r="887" spans="1:9" ht="38.25">
      <c r="A887" s="250" t="s">
        <v>478</v>
      </c>
      <c r="C887" s="55" t="s">
        <v>1314</v>
      </c>
      <c r="D887" s="250" t="s">
        <v>4</v>
      </c>
      <c r="E887" s="250">
        <v>2</v>
      </c>
      <c r="F887" s="250"/>
      <c r="G887" s="78"/>
      <c r="H887" s="78"/>
      <c r="I887" s="269"/>
    </row>
    <row r="888" spans="1:9">
      <c r="A888" s="250" t="s">
        <v>358</v>
      </c>
      <c r="B888" s="114"/>
      <c r="C888" s="78" t="s">
        <v>1165</v>
      </c>
      <c r="D888" s="261"/>
      <c r="E888" s="261"/>
      <c r="F888" s="250"/>
      <c r="G888" s="78"/>
      <c r="H888" s="78"/>
      <c r="I888" s="269"/>
    </row>
    <row r="889" spans="1:9">
      <c r="A889" s="250"/>
      <c r="B889" s="114" t="s">
        <v>611</v>
      </c>
      <c r="C889" s="78" t="s">
        <v>1167</v>
      </c>
      <c r="D889" s="421" t="s">
        <v>114</v>
      </c>
      <c r="E889" s="421"/>
      <c r="F889" s="250"/>
      <c r="G889" s="78"/>
      <c r="H889" s="78"/>
      <c r="I889" s="269"/>
    </row>
    <row r="890" spans="1:9">
      <c r="A890" s="250"/>
      <c r="B890" s="114" t="s">
        <v>612</v>
      </c>
      <c r="C890" s="78" t="s">
        <v>1168</v>
      </c>
      <c r="D890" s="250" t="s">
        <v>5</v>
      </c>
      <c r="E890" s="250">
        <v>1</v>
      </c>
      <c r="F890" s="250"/>
      <c r="G890" s="78"/>
      <c r="H890" s="78"/>
      <c r="I890" s="269"/>
    </row>
    <row r="891" spans="1:9">
      <c r="A891" s="250"/>
      <c r="B891" s="114" t="s">
        <v>613</v>
      </c>
      <c r="C891" s="78" t="s">
        <v>1169</v>
      </c>
      <c r="D891" s="250" t="s">
        <v>5</v>
      </c>
      <c r="E891" s="250">
        <v>1</v>
      </c>
      <c r="F891" s="250"/>
      <c r="G891" s="78"/>
      <c r="H891" s="78"/>
      <c r="I891" s="269"/>
    </row>
    <row r="892" spans="1:9" ht="24" customHeight="1">
      <c r="A892" s="250" t="s">
        <v>1171</v>
      </c>
      <c r="C892" s="55" t="s">
        <v>1151</v>
      </c>
      <c r="D892" s="421" t="s">
        <v>114</v>
      </c>
      <c r="E892" s="421"/>
      <c r="F892" s="258"/>
      <c r="G892" s="78"/>
      <c r="H892" s="78"/>
      <c r="I892" s="269"/>
    </row>
    <row r="893" spans="1:9" ht="22.5" customHeight="1">
      <c r="A893" s="284" t="s">
        <v>357</v>
      </c>
      <c r="B893" s="424" t="s">
        <v>139</v>
      </c>
      <c r="C893" s="424"/>
      <c r="D893" s="424"/>
      <c r="E893" s="424"/>
      <c r="F893" s="276"/>
      <c r="G893" s="78"/>
      <c r="H893" s="78"/>
      <c r="I893" s="269"/>
    </row>
    <row r="894" spans="1:9">
      <c r="A894" s="250"/>
      <c r="C894" s="428" t="s">
        <v>193</v>
      </c>
      <c r="D894" s="428"/>
      <c r="E894" s="428"/>
      <c r="F894" s="262"/>
      <c r="G894" s="78"/>
      <c r="H894" s="78"/>
      <c r="I894" s="269"/>
    </row>
    <row r="895" spans="1:9">
      <c r="A895" s="250"/>
      <c r="C895" s="262" t="s">
        <v>114</v>
      </c>
      <c r="D895" s="258"/>
      <c r="E895" s="258"/>
      <c r="F895" s="258"/>
      <c r="G895" s="78"/>
      <c r="H895" s="78"/>
      <c r="I895" s="269"/>
    </row>
    <row r="896" spans="1:9" ht="15.75" customHeight="1">
      <c r="A896" s="316"/>
      <c r="B896" s="428" t="s">
        <v>143</v>
      </c>
      <c r="C896" s="428"/>
      <c r="D896" s="428"/>
      <c r="E896" s="428"/>
      <c r="F896" s="262"/>
      <c r="G896" s="78"/>
      <c r="H896" s="78"/>
      <c r="I896" s="269"/>
    </row>
    <row r="897" spans="1:9" ht="25.5">
      <c r="A897" s="316" t="s">
        <v>477</v>
      </c>
      <c r="C897" s="55" t="s">
        <v>267</v>
      </c>
      <c r="D897" s="250" t="s">
        <v>48</v>
      </c>
      <c r="E897" s="250">
        <v>2</v>
      </c>
      <c r="F897" s="250"/>
      <c r="G897" s="78"/>
      <c r="H897" s="78"/>
      <c r="I897" s="269"/>
    </row>
    <row r="898" spans="1:9">
      <c r="A898" s="316"/>
      <c r="B898" s="60" t="s">
        <v>127</v>
      </c>
      <c r="C898" s="55" t="s">
        <v>266</v>
      </c>
      <c r="D898" s="250" t="s">
        <v>48</v>
      </c>
      <c r="E898" s="250">
        <v>2</v>
      </c>
      <c r="F898" s="250"/>
      <c r="G898" s="78"/>
      <c r="H898" s="78"/>
      <c r="I898" s="269"/>
    </row>
    <row r="899" spans="1:9">
      <c r="A899" s="274"/>
      <c r="B899" s="60" t="s">
        <v>130</v>
      </c>
      <c r="C899" s="55" t="s">
        <v>857</v>
      </c>
      <c r="D899" s="250" t="s">
        <v>48</v>
      </c>
      <c r="E899" s="250">
        <v>2</v>
      </c>
      <c r="F899" s="250"/>
      <c r="G899" s="78"/>
      <c r="H899" s="78"/>
      <c r="I899" s="269"/>
    </row>
    <row r="900" spans="1:9">
      <c r="A900" s="274"/>
      <c r="B900" s="60" t="s">
        <v>177</v>
      </c>
      <c r="C900" s="55" t="s">
        <v>885</v>
      </c>
      <c r="D900" s="250" t="s">
        <v>48</v>
      </c>
      <c r="E900" s="250">
        <v>2</v>
      </c>
      <c r="F900" s="250"/>
      <c r="G900" s="78"/>
      <c r="H900" s="78"/>
      <c r="I900" s="269"/>
    </row>
    <row r="901" spans="1:9" ht="25.5">
      <c r="A901" s="316"/>
      <c r="B901" s="60" t="s">
        <v>180</v>
      </c>
      <c r="C901" s="55" t="s">
        <v>1189</v>
      </c>
      <c r="D901" s="250" t="s">
        <v>48</v>
      </c>
      <c r="E901" s="250">
        <v>2</v>
      </c>
      <c r="F901" s="250"/>
      <c r="G901" s="78"/>
      <c r="H901" s="78"/>
      <c r="I901" s="269"/>
    </row>
    <row r="902" spans="1:9" ht="25.5">
      <c r="A902" s="316" t="s">
        <v>476</v>
      </c>
      <c r="C902" s="55" t="s">
        <v>967</v>
      </c>
      <c r="D902" s="250" t="s">
        <v>48</v>
      </c>
      <c r="E902" s="250">
        <v>2</v>
      </c>
      <c r="F902" s="250"/>
      <c r="G902" s="78"/>
      <c r="H902" s="78"/>
      <c r="I902" s="269"/>
    </row>
    <row r="903" spans="1:9">
      <c r="A903" s="316"/>
      <c r="B903" s="60" t="s">
        <v>127</v>
      </c>
      <c r="C903" s="55" t="s">
        <v>266</v>
      </c>
      <c r="D903" s="250" t="s">
        <v>48</v>
      </c>
      <c r="E903" s="250">
        <v>2</v>
      </c>
      <c r="F903" s="250"/>
      <c r="G903" s="78"/>
      <c r="H903" s="78"/>
      <c r="I903" s="269"/>
    </row>
    <row r="904" spans="1:9">
      <c r="A904" s="274"/>
      <c r="B904" s="60" t="s">
        <v>130</v>
      </c>
      <c r="C904" s="55" t="s">
        <v>857</v>
      </c>
      <c r="D904" s="250" t="s">
        <v>48</v>
      </c>
      <c r="E904" s="250">
        <v>2</v>
      </c>
      <c r="F904" s="250"/>
      <c r="G904" s="78"/>
      <c r="H904" s="78"/>
      <c r="I904" s="269"/>
    </row>
    <row r="905" spans="1:9">
      <c r="A905" s="274"/>
      <c r="B905" s="60" t="s">
        <v>177</v>
      </c>
      <c r="C905" s="55" t="s">
        <v>885</v>
      </c>
      <c r="D905" s="250" t="s">
        <v>48</v>
      </c>
      <c r="E905" s="250">
        <v>2</v>
      </c>
      <c r="F905" s="250"/>
      <c r="G905" s="78"/>
      <c r="H905" s="78"/>
      <c r="I905" s="269"/>
    </row>
    <row r="906" spans="1:9" ht="25.5">
      <c r="A906" s="316"/>
      <c r="B906" s="60" t="s">
        <v>180</v>
      </c>
      <c r="C906" s="55" t="s">
        <v>1189</v>
      </c>
      <c r="D906" s="250" t="s">
        <v>48</v>
      </c>
      <c r="E906" s="250">
        <v>1</v>
      </c>
      <c r="F906" s="250"/>
      <c r="G906" s="78"/>
      <c r="H906" s="78"/>
      <c r="I906" s="269"/>
    </row>
    <row r="907" spans="1:9" ht="25.5">
      <c r="A907" s="316" t="s">
        <v>359</v>
      </c>
      <c r="C907" s="55" t="s">
        <v>269</v>
      </c>
      <c r="D907" s="250" t="s">
        <v>48</v>
      </c>
      <c r="E907" s="250">
        <v>1</v>
      </c>
      <c r="F907" s="250"/>
      <c r="G907" s="78"/>
      <c r="H907" s="78"/>
      <c r="I907" s="269"/>
    </row>
    <row r="908" spans="1:9">
      <c r="A908" s="316"/>
      <c r="B908" s="60" t="s">
        <v>127</v>
      </c>
      <c r="C908" s="55" t="s">
        <v>266</v>
      </c>
      <c r="D908" s="250" t="s">
        <v>48</v>
      </c>
      <c r="E908" s="250">
        <v>1</v>
      </c>
      <c r="F908" s="250"/>
      <c r="G908" s="78"/>
      <c r="H908" s="78"/>
      <c r="I908" s="269"/>
    </row>
    <row r="909" spans="1:9">
      <c r="A909" s="316"/>
      <c r="B909" s="60" t="s">
        <v>130</v>
      </c>
      <c r="C909" s="55" t="s">
        <v>680</v>
      </c>
      <c r="D909" s="250" t="s">
        <v>48</v>
      </c>
      <c r="E909" s="250">
        <v>1</v>
      </c>
      <c r="F909" s="250"/>
      <c r="G909" s="78"/>
      <c r="H909" s="78"/>
      <c r="I909" s="269"/>
    </row>
    <row r="910" spans="1:9">
      <c r="A910" s="316"/>
      <c r="B910" s="60" t="s">
        <v>177</v>
      </c>
      <c r="C910" s="55" t="s">
        <v>858</v>
      </c>
      <c r="D910" s="250" t="s">
        <v>48</v>
      </c>
      <c r="E910" s="250">
        <v>1</v>
      </c>
      <c r="F910" s="250"/>
      <c r="G910" s="78"/>
      <c r="H910" s="78"/>
      <c r="I910" s="269"/>
    </row>
    <row r="911" spans="1:9" ht="25.5">
      <c r="A911" s="316"/>
      <c r="B911" s="60" t="s">
        <v>180</v>
      </c>
      <c r="C911" s="55" t="s">
        <v>183</v>
      </c>
      <c r="D911" s="250" t="s">
        <v>48</v>
      </c>
      <c r="E911" s="250">
        <v>1</v>
      </c>
      <c r="F911" s="250"/>
      <c r="G911" s="78"/>
      <c r="H911" s="78"/>
      <c r="I911" s="269"/>
    </row>
    <row r="912" spans="1:9">
      <c r="A912" s="316" t="s">
        <v>359</v>
      </c>
      <c r="C912" s="55" t="s">
        <v>140</v>
      </c>
      <c r="D912" s="250" t="s">
        <v>48</v>
      </c>
      <c r="E912" s="250">
        <v>1</v>
      </c>
      <c r="F912" s="250"/>
      <c r="G912" s="78"/>
      <c r="H912" s="78"/>
      <c r="I912" s="269"/>
    </row>
    <row r="913" spans="1:9">
      <c r="A913" s="316"/>
      <c r="B913" s="60" t="s">
        <v>127</v>
      </c>
      <c r="C913" s="55" t="s">
        <v>266</v>
      </c>
      <c r="D913" s="250" t="s">
        <v>44</v>
      </c>
      <c r="E913" s="250"/>
      <c r="F913" s="250"/>
      <c r="G913" s="78"/>
      <c r="H913" s="78"/>
      <c r="I913" s="269"/>
    </row>
    <row r="914" spans="1:9">
      <c r="A914" s="316"/>
      <c r="B914" s="60" t="s">
        <v>130</v>
      </c>
      <c r="C914" s="55" t="s">
        <v>181</v>
      </c>
      <c r="D914" s="250" t="s">
        <v>48</v>
      </c>
      <c r="E914" s="250">
        <v>1</v>
      </c>
      <c r="F914" s="250"/>
      <c r="G914" s="78"/>
      <c r="H914" s="78"/>
      <c r="I914" s="269"/>
    </row>
    <row r="915" spans="1:9">
      <c r="A915" s="316"/>
      <c r="B915" s="280" t="s">
        <v>63</v>
      </c>
      <c r="C915" s="55" t="s">
        <v>949</v>
      </c>
      <c r="D915" s="250" t="s">
        <v>48</v>
      </c>
      <c r="E915" s="250">
        <f>E897+E902+E907</f>
        <v>5</v>
      </c>
      <c r="F915" s="250"/>
      <c r="G915" s="78"/>
      <c r="H915" s="78"/>
      <c r="I915" s="269"/>
    </row>
    <row r="916" spans="1:9">
      <c r="A916" s="316"/>
      <c r="B916" s="280" t="s">
        <v>64</v>
      </c>
      <c r="C916" s="55" t="s">
        <v>950</v>
      </c>
      <c r="D916" s="250" t="s">
        <v>48</v>
      </c>
      <c r="E916" s="250">
        <v>1</v>
      </c>
      <c r="F916" s="250"/>
      <c r="G916" s="78"/>
      <c r="H916" s="78"/>
      <c r="I916" s="269"/>
    </row>
    <row r="917" spans="1:9">
      <c r="A917" s="316"/>
      <c r="B917" s="60" t="s">
        <v>177</v>
      </c>
      <c r="C917" s="55" t="s">
        <v>182</v>
      </c>
      <c r="D917" s="250" t="s">
        <v>48</v>
      </c>
      <c r="E917" s="250">
        <v>1</v>
      </c>
      <c r="F917" s="250"/>
      <c r="G917" s="78"/>
      <c r="H917" s="78"/>
      <c r="I917" s="269"/>
    </row>
    <row r="918" spans="1:9" ht="25.5">
      <c r="A918" s="316"/>
      <c r="B918" s="60" t="s">
        <v>180</v>
      </c>
      <c r="C918" s="55" t="s">
        <v>183</v>
      </c>
      <c r="D918" s="250" t="s">
        <v>48</v>
      </c>
      <c r="E918" s="250">
        <v>1</v>
      </c>
      <c r="F918" s="250"/>
      <c r="G918" s="78"/>
      <c r="H918" s="78"/>
      <c r="I918" s="269"/>
    </row>
    <row r="919" spans="1:9">
      <c r="A919" s="316" t="s">
        <v>360</v>
      </c>
      <c r="C919" s="55" t="s">
        <v>146</v>
      </c>
      <c r="D919" s="250" t="s">
        <v>95</v>
      </c>
      <c r="E919" s="250">
        <v>1</v>
      </c>
      <c r="F919" s="250"/>
      <c r="G919" s="78"/>
      <c r="H919" s="78"/>
      <c r="I919" s="269"/>
    </row>
    <row r="920" spans="1:9">
      <c r="A920" s="316"/>
      <c r="B920" s="60" t="s">
        <v>127</v>
      </c>
      <c r="C920" s="55" t="s">
        <v>188</v>
      </c>
      <c r="D920" s="250" t="s">
        <v>95</v>
      </c>
      <c r="E920" s="250">
        <v>1</v>
      </c>
      <c r="F920" s="250"/>
      <c r="G920" s="78"/>
      <c r="H920" s="78"/>
      <c r="I920" s="269"/>
    </row>
    <row r="921" spans="1:9" ht="25.5">
      <c r="A921" s="316"/>
      <c r="B921" s="60" t="s">
        <v>130</v>
      </c>
      <c r="C921" s="55" t="s">
        <v>1157</v>
      </c>
      <c r="D921" s="250" t="s">
        <v>95</v>
      </c>
      <c r="E921" s="250">
        <v>1</v>
      </c>
      <c r="F921" s="250"/>
      <c r="G921" s="78"/>
      <c r="H921" s="78"/>
      <c r="I921" s="269"/>
    </row>
    <row r="922" spans="1:9">
      <c r="A922" s="316"/>
      <c r="C922" s="55"/>
      <c r="D922" s="250"/>
      <c r="E922" s="250"/>
      <c r="F922" s="250"/>
      <c r="G922" s="78"/>
      <c r="H922" s="78"/>
      <c r="I922" s="269"/>
    </row>
    <row r="923" spans="1:9" ht="15" customHeight="1">
      <c r="A923" s="250"/>
      <c r="B923" s="451" t="s">
        <v>147</v>
      </c>
      <c r="C923" s="451"/>
      <c r="D923" s="451"/>
      <c r="E923" s="451"/>
      <c r="F923" s="314"/>
      <c r="G923" s="78"/>
      <c r="H923" s="78"/>
      <c r="I923" s="269"/>
    </row>
    <row r="924" spans="1:9" ht="25.5">
      <c r="A924" s="316" t="s">
        <v>361</v>
      </c>
      <c r="C924" s="55" t="s">
        <v>148</v>
      </c>
      <c r="D924" s="250" t="s">
        <v>4</v>
      </c>
      <c r="E924" s="250">
        <v>2</v>
      </c>
      <c r="F924" s="250"/>
      <c r="G924" s="78"/>
      <c r="H924" s="78"/>
      <c r="I924" s="269"/>
    </row>
    <row r="925" spans="1:9">
      <c r="A925" s="316"/>
      <c r="B925" s="60" t="s">
        <v>127</v>
      </c>
      <c r="C925" s="55" t="s">
        <v>184</v>
      </c>
      <c r="D925" s="250" t="s">
        <v>4</v>
      </c>
      <c r="E925" s="250">
        <v>2</v>
      </c>
      <c r="F925" s="250"/>
      <c r="G925" s="78"/>
      <c r="H925" s="78"/>
      <c r="I925" s="269"/>
    </row>
    <row r="926" spans="1:9">
      <c r="A926" s="316"/>
      <c r="B926" s="60" t="s">
        <v>130</v>
      </c>
      <c r="C926" s="55" t="s">
        <v>886</v>
      </c>
      <c r="D926" s="250" t="s">
        <v>4</v>
      </c>
      <c r="E926" s="250">
        <v>2</v>
      </c>
      <c r="F926" s="250"/>
      <c r="G926" s="78"/>
      <c r="H926" s="78"/>
      <c r="I926" s="269"/>
    </row>
    <row r="927" spans="1:9">
      <c r="A927" s="316"/>
      <c r="B927" s="60" t="s">
        <v>177</v>
      </c>
      <c r="C927" s="55" t="s">
        <v>858</v>
      </c>
      <c r="D927" s="250" t="s">
        <v>4</v>
      </c>
      <c r="E927" s="250">
        <v>2</v>
      </c>
      <c r="F927" s="250"/>
      <c r="G927" s="78"/>
      <c r="H927" s="78"/>
      <c r="I927" s="269"/>
    </row>
    <row r="928" spans="1:9" ht="25.5">
      <c r="A928" s="316"/>
      <c r="B928" s="60" t="s">
        <v>180</v>
      </c>
      <c r="C928" s="55" t="s">
        <v>968</v>
      </c>
      <c r="D928" s="250" t="s">
        <v>4</v>
      </c>
      <c r="E928" s="250">
        <v>2</v>
      </c>
      <c r="F928" s="250"/>
      <c r="G928" s="78"/>
      <c r="H928" s="78"/>
      <c r="I928" s="269"/>
    </row>
    <row r="929" spans="1:9">
      <c r="A929" s="316" t="s">
        <v>475</v>
      </c>
      <c r="C929" s="55" t="s">
        <v>146</v>
      </c>
      <c r="D929" s="250"/>
      <c r="E929" s="250"/>
      <c r="F929" s="250"/>
      <c r="G929" s="78"/>
      <c r="H929" s="78"/>
      <c r="I929" s="269"/>
    </row>
    <row r="930" spans="1:9">
      <c r="A930" s="316"/>
      <c r="B930" s="60" t="s">
        <v>127</v>
      </c>
      <c r="C930" s="55" t="s">
        <v>859</v>
      </c>
      <c r="D930" s="250" t="s">
        <v>62</v>
      </c>
      <c r="E930" s="250">
        <f>E924*2</f>
        <v>4</v>
      </c>
      <c r="F930" s="250"/>
      <c r="G930" s="78"/>
      <c r="H930" s="78"/>
      <c r="I930" s="269"/>
    </row>
    <row r="931" spans="1:9">
      <c r="A931" s="316"/>
      <c r="B931" s="60" t="s">
        <v>130</v>
      </c>
      <c r="C931" s="55" t="s">
        <v>189</v>
      </c>
      <c r="D931" s="250" t="s">
        <v>95</v>
      </c>
      <c r="E931" s="250">
        <v>1</v>
      </c>
      <c r="F931" s="250"/>
      <c r="G931" s="78"/>
      <c r="H931" s="78"/>
      <c r="I931" s="269"/>
    </row>
    <row r="932" spans="1:9" ht="15.75" customHeight="1">
      <c r="A932" s="250" t="s">
        <v>474</v>
      </c>
      <c r="B932" s="428" t="s">
        <v>163</v>
      </c>
      <c r="C932" s="428"/>
      <c r="D932" s="250"/>
      <c r="E932" s="250"/>
      <c r="F932" s="250"/>
      <c r="G932" s="78"/>
      <c r="H932" s="78"/>
      <c r="I932" s="269"/>
    </row>
    <row r="933" spans="1:9">
      <c r="A933" s="250"/>
      <c r="B933" s="60" t="s">
        <v>63</v>
      </c>
      <c r="C933" s="55" t="s">
        <v>164</v>
      </c>
      <c r="E933" s="250"/>
      <c r="F933" s="250"/>
      <c r="G933" s="78"/>
      <c r="H933" s="78"/>
      <c r="I933" s="269"/>
    </row>
    <row r="934" spans="1:9">
      <c r="A934" s="250"/>
      <c r="B934" s="114" t="s">
        <v>127</v>
      </c>
      <c r="C934" s="55" t="s">
        <v>192</v>
      </c>
      <c r="D934" s="250" t="s">
        <v>62</v>
      </c>
      <c r="E934" s="250" t="s">
        <v>44</v>
      </c>
      <c r="F934" s="250"/>
      <c r="G934" s="78"/>
      <c r="H934" s="78"/>
      <c r="I934" s="269"/>
    </row>
    <row r="935" spans="1:9">
      <c r="A935" s="250"/>
      <c r="B935" s="114" t="s">
        <v>130</v>
      </c>
      <c r="C935" s="55" t="s">
        <v>174</v>
      </c>
      <c r="D935" s="250" t="s">
        <v>62</v>
      </c>
      <c r="E935" s="250">
        <f>E796+E809+E824</f>
        <v>3</v>
      </c>
      <c r="F935" s="250"/>
      <c r="G935" s="78"/>
      <c r="H935" s="78"/>
      <c r="I935" s="269"/>
    </row>
    <row r="936" spans="1:9">
      <c r="A936" s="250"/>
      <c r="B936" s="114" t="s">
        <v>177</v>
      </c>
      <c r="C936" s="55" t="s">
        <v>695</v>
      </c>
      <c r="D936" s="250" t="s">
        <v>62</v>
      </c>
      <c r="E936" s="250">
        <f>2</f>
        <v>2</v>
      </c>
      <c r="F936" s="250"/>
      <c r="G936" s="78"/>
      <c r="H936" s="78"/>
      <c r="I936" s="269"/>
    </row>
    <row r="937" spans="1:9" ht="38.25">
      <c r="A937" s="250"/>
      <c r="B937" s="60" t="s">
        <v>64</v>
      </c>
      <c r="C937" s="55" t="str">
        <f>C484</f>
        <v>Industrial Server PC ( Intel XEON  Silver- 4116 processor, ECC memory) cum Operator workstation with SAS &amp;  Enginering Software</v>
      </c>
      <c r="D937" s="250" t="s">
        <v>4</v>
      </c>
      <c r="E937" s="250">
        <v>2</v>
      </c>
      <c r="F937" s="250"/>
      <c r="G937" s="78"/>
      <c r="H937" s="78"/>
      <c r="I937" s="269"/>
    </row>
    <row r="938" spans="1:9">
      <c r="A938" s="250"/>
      <c r="B938" s="60" t="s">
        <v>65</v>
      </c>
      <c r="C938" s="55" t="s">
        <v>696</v>
      </c>
      <c r="D938" s="250" t="s">
        <v>5</v>
      </c>
      <c r="E938" s="250">
        <v>1</v>
      </c>
      <c r="F938" s="250"/>
      <c r="G938" s="78"/>
      <c r="H938" s="78"/>
      <c r="I938" s="269"/>
    </row>
    <row r="939" spans="1:9">
      <c r="A939" s="250"/>
      <c r="B939" s="60" t="s">
        <v>66</v>
      </c>
      <c r="C939" s="55" t="s">
        <v>167</v>
      </c>
      <c r="D939" s="250" t="s">
        <v>4</v>
      </c>
      <c r="E939" s="250">
        <v>1</v>
      </c>
      <c r="F939" s="250"/>
      <c r="G939" s="78"/>
      <c r="H939" s="78"/>
      <c r="I939" s="269"/>
    </row>
    <row r="940" spans="1:9">
      <c r="A940" s="250"/>
      <c r="B940" s="60" t="s">
        <v>67</v>
      </c>
      <c r="C940" s="60" t="s">
        <v>864</v>
      </c>
      <c r="D940" s="250" t="s">
        <v>4</v>
      </c>
      <c r="E940" s="250">
        <v>2</v>
      </c>
      <c r="F940" s="250"/>
      <c r="G940" s="78"/>
      <c r="H940" s="78"/>
      <c r="I940" s="269"/>
    </row>
    <row r="941" spans="1:9">
      <c r="A941" s="250"/>
      <c r="B941" s="60" t="s">
        <v>74</v>
      </c>
      <c r="C941" s="55" t="s">
        <v>662</v>
      </c>
      <c r="D941" s="250" t="s">
        <v>4</v>
      </c>
      <c r="E941" s="250">
        <v>1</v>
      </c>
      <c r="F941" s="250"/>
      <c r="G941" s="78"/>
      <c r="H941" s="78"/>
      <c r="I941" s="269"/>
    </row>
    <row r="942" spans="1:9">
      <c r="A942" s="250"/>
      <c r="B942" s="60" t="s">
        <v>69</v>
      </c>
      <c r="C942" s="55" t="s">
        <v>663</v>
      </c>
      <c r="D942" s="250" t="s">
        <v>4</v>
      </c>
      <c r="E942" s="250">
        <v>2</v>
      </c>
      <c r="F942" s="250"/>
      <c r="G942" s="78"/>
      <c r="H942" s="78"/>
      <c r="I942" s="269"/>
    </row>
    <row r="943" spans="1:9" ht="25.5">
      <c r="A943" s="250"/>
      <c r="B943" s="60" t="s">
        <v>70</v>
      </c>
      <c r="C943" s="55" t="s">
        <v>954</v>
      </c>
      <c r="D943" s="250" t="s">
        <v>62</v>
      </c>
      <c r="E943" s="250">
        <v>1</v>
      </c>
      <c r="F943" s="250"/>
      <c r="G943" s="78"/>
      <c r="H943" s="78"/>
      <c r="I943" s="269"/>
    </row>
    <row r="944" spans="1:9">
      <c r="A944" s="250"/>
      <c r="B944" s="60" t="s">
        <v>175</v>
      </c>
      <c r="C944" s="55" t="s">
        <v>768</v>
      </c>
      <c r="D944" s="250" t="s">
        <v>95</v>
      </c>
      <c r="E944" s="250">
        <v>1</v>
      </c>
      <c r="F944" s="250"/>
      <c r="G944" s="78"/>
      <c r="H944" s="78"/>
      <c r="I944" s="269"/>
    </row>
    <row r="945" spans="1:9">
      <c r="A945" s="250"/>
      <c r="B945" s="253" t="s">
        <v>72</v>
      </c>
      <c r="C945" s="55" t="s">
        <v>189</v>
      </c>
      <c r="D945" s="250" t="s">
        <v>5</v>
      </c>
      <c r="E945" s="65">
        <v>1</v>
      </c>
      <c r="G945" s="78"/>
      <c r="H945" s="78"/>
      <c r="I945" s="269"/>
    </row>
    <row r="946" spans="1:9">
      <c r="A946" s="250"/>
      <c r="B946" s="60" t="s">
        <v>176</v>
      </c>
      <c r="C946" s="55" t="s">
        <v>710</v>
      </c>
      <c r="D946" s="250" t="s">
        <v>5</v>
      </c>
      <c r="E946" s="250">
        <v>1</v>
      </c>
      <c r="F946" s="250"/>
      <c r="G946" s="78"/>
      <c r="H946" s="78"/>
      <c r="I946" s="269"/>
    </row>
    <row r="947" spans="1:9" ht="15" customHeight="1">
      <c r="A947" s="250" t="s">
        <v>363</v>
      </c>
      <c r="B947" s="422" t="s">
        <v>231</v>
      </c>
      <c r="C947" s="422"/>
      <c r="D947" s="422"/>
      <c r="E947" s="250"/>
      <c r="F947" s="250"/>
      <c r="G947" s="78"/>
      <c r="H947" s="78"/>
      <c r="I947" s="269"/>
    </row>
    <row r="948" spans="1:9">
      <c r="A948" s="250"/>
      <c r="B948" s="60" t="s">
        <v>127</v>
      </c>
      <c r="C948" s="246" t="s">
        <v>817</v>
      </c>
      <c r="D948" s="247"/>
      <c r="E948" s="250"/>
      <c r="F948" s="250"/>
      <c r="G948" s="78"/>
      <c r="H948" s="78"/>
      <c r="I948" s="269"/>
    </row>
    <row r="949" spans="1:9">
      <c r="A949" s="250"/>
      <c r="B949" s="60" t="s">
        <v>63</v>
      </c>
      <c r="C949" s="55" t="s">
        <v>707</v>
      </c>
      <c r="D949" s="250" t="s">
        <v>4</v>
      </c>
      <c r="E949" s="250">
        <v>2</v>
      </c>
      <c r="F949" s="250"/>
      <c r="G949" s="78"/>
      <c r="H949" s="78"/>
      <c r="I949" s="269"/>
    </row>
    <row r="950" spans="1:9">
      <c r="A950" s="250"/>
      <c r="B950" s="60" t="s">
        <v>64</v>
      </c>
      <c r="C950" s="55" t="s">
        <v>703</v>
      </c>
      <c r="D950" s="250" t="s">
        <v>4</v>
      </c>
      <c r="E950" s="250">
        <v>2</v>
      </c>
      <c r="F950" s="250"/>
      <c r="G950" s="78"/>
      <c r="H950" s="78"/>
      <c r="I950" s="269"/>
    </row>
    <row r="951" spans="1:9">
      <c r="A951" s="250"/>
      <c r="B951" s="60" t="s">
        <v>65</v>
      </c>
      <c r="C951" s="55" t="s">
        <v>704</v>
      </c>
      <c r="D951" s="250" t="s">
        <v>4</v>
      </c>
      <c r="E951" s="250">
        <v>1</v>
      </c>
      <c r="F951" s="250"/>
      <c r="G951" s="78"/>
      <c r="H951" s="78"/>
      <c r="I951" s="269"/>
    </row>
    <row r="952" spans="1:9">
      <c r="A952" s="250"/>
      <c r="B952" s="60" t="s">
        <v>66</v>
      </c>
      <c r="C952" s="55" t="s">
        <v>706</v>
      </c>
      <c r="D952" s="250" t="s">
        <v>48</v>
      </c>
      <c r="E952" s="250">
        <v>5</v>
      </c>
      <c r="F952" s="250"/>
      <c r="G952" s="78"/>
      <c r="H952" s="78"/>
      <c r="I952" s="269"/>
    </row>
    <row r="953" spans="1:9">
      <c r="A953" s="250"/>
      <c r="B953" s="60" t="s">
        <v>67</v>
      </c>
      <c r="C953" s="55" t="s">
        <v>189</v>
      </c>
      <c r="D953" s="250" t="s">
        <v>95</v>
      </c>
      <c r="E953" s="250">
        <v>1</v>
      </c>
      <c r="F953" s="250"/>
      <c r="G953" s="78"/>
      <c r="H953" s="78"/>
      <c r="I953" s="269"/>
    </row>
    <row r="954" spans="1:9">
      <c r="A954" s="250"/>
      <c r="B954" s="60" t="s">
        <v>74</v>
      </c>
      <c r="C954" s="55" t="s">
        <v>705</v>
      </c>
      <c r="D954" s="250" t="s">
        <v>95</v>
      </c>
      <c r="E954" s="250">
        <v>1</v>
      </c>
      <c r="F954" s="250"/>
      <c r="G954" s="78"/>
      <c r="H954" s="78"/>
      <c r="I954" s="269"/>
    </row>
    <row r="955" spans="1:9">
      <c r="A955" s="250"/>
      <c r="B955" s="60" t="s">
        <v>69</v>
      </c>
      <c r="C955" s="55" t="s">
        <v>710</v>
      </c>
      <c r="D955" s="250" t="s">
        <v>95</v>
      </c>
      <c r="E955" s="250">
        <v>1</v>
      </c>
      <c r="F955" s="250"/>
      <c r="G955" s="78"/>
      <c r="H955" s="78"/>
      <c r="I955" s="269"/>
    </row>
    <row r="956" spans="1:9" ht="24" customHeight="1">
      <c r="A956" s="250"/>
      <c r="B956" s="60" t="s">
        <v>130</v>
      </c>
      <c r="C956" s="55" t="s">
        <v>712</v>
      </c>
      <c r="D956" s="421" t="s">
        <v>711</v>
      </c>
      <c r="E956" s="421"/>
      <c r="F956" s="250"/>
      <c r="G956" s="78"/>
      <c r="H956" s="78"/>
      <c r="I956" s="269"/>
    </row>
    <row r="957" spans="1:9" ht="15.75" customHeight="1">
      <c r="A957" s="250" t="s">
        <v>362</v>
      </c>
      <c r="B957" s="424" t="s">
        <v>158</v>
      </c>
      <c r="C957" s="424"/>
      <c r="D957" s="424"/>
      <c r="E957" s="424"/>
      <c r="F957" s="276"/>
      <c r="G957" s="78"/>
      <c r="H957" s="78"/>
      <c r="I957" s="269"/>
    </row>
    <row r="958" spans="1:9">
      <c r="A958" s="250"/>
      <c r="C958" s="55" t="s">
        <v>114</v>
      </c>
      <c r="D958" s="250"/>
      <c r="E958" s="250"/>
      <c r="F958" s="250"/>
      <c r="G958" s="78"/>
      <c r="H958" s="78"/>
      <c r="I958" s="269"/>
    </row>
    <row r="959" spans="1:9">
      <c r="A959" s="250" t="s">
        <v>473</v>
      </c>
      <c r="C959" s="264" t="s">
        <v>194</v>
      </c>
      <c r="D959" s="250"/>
      <c r="E959" s="250"/>
      <c r="F959" s="250"/>
      <c r="G959" s="78"/>
      <c r="H959" s="78"/>
      <c r="I959" s="269"/>
    </row>
    <row r="960" spans="1:9">
      <c r="A960" s="250"/>
      <c r="C960" s="55" t="s">
        <v>114</v>
      </c>
      <c r="D960" s="250"/>
      <c r="E960" s="250"/>
      <c r="F960" s="250"/>
      <c r="G960" s="78"/>
      <c r="H960" s="78"/>
      <c r="I960" s="269"/>
    </row>
    <row r="961" spans="1:9">
      <c r="A961" s="250" t="s">
        <v>364</v>
      </c>
      <c r="C961" s="251" t="s">
        <v>200</v>
      </c>
      <c r="D961" s="250"/>
      <c r="E961" s="250"/>
      <c r="F961" s="250"/>
      <c r="G961" s="78"/>
      <c r="H961" s="78"/>
      <c r="I961" s="269"/>
    </row>
    <row r="962" spans="1:9" ht="25.5">
      <c r="A962" s="250"/>
      <c r="C962" s="55" t="s">
        <v>197</v>
      </c>
      <c r="D962" s="250"/>
      <c r="E962" s="250"/>
      <c r="F962" s="250"/>
      <c r="G962" s="78"/>
      <c r="H962" s="78"/>
      <c r="I962" s="269"/>
    </row>
    <row r="963" spans="1:9">
      <c r="A963" s="250"/>
      <c r="B963" s="60" t="s">
        <v>63</v>
      </c>
      <c r="C963" s="55" t="s">
        <v>198</v>
      </c>
      <c r="D963" s="250" t="s">
        <v>95</v>
      </c>
      <c r="E963" s="250">
        <v>1</v>
      </c>
      <c r="F963" s="250"/>
      <c r="G963" s="78"/>
      <c r="H963" s="78"/>
      <c r="I963" s="269"/>
    </row>
    <row r="964" spans="1:9">
      <c r="A964" s="250"/>
      <c r="B964" s="60" t="s">
        <v>64</v>
      </c>
      <c r="C964" s="55" t="s">
        <v>199</v>
      </c>
      <c r="D964" s="250" t="s">
        <v>95</v>
      </c>
      <c r="E964" s="250">
        <v>1</v>
      </c>
      <c r="F964" s="250"/>
      <c r="G964" s="78"/>
      <c r="H964" s="78"/>
      <c r="I964" s="269"/>
    </row>
    <row r="965" spans="1:9" ht="25.5">
      <c r="A965" s="250" t="s">
        <v>471</v>
      </c>
      <c r="C965" s="251" t="s">
        <v>675</v>
      </c>
      <c r="D965" s="74"/>
      <c r="E965" s="75"/>
      <c r="F965" s="75"/>
      <c r="G965" s="78"/>
      <c r="H965" s="78"/>
      <c r="I965" s="269"/>
    </row>
    <row r="966" spans="1:9">
      <c r="A966" s="250" t="s">
        <v>472</v>
      </c>
      <c r="C966" s="72" t="s">
        <v>621</v>
      </c>
      <c r="D966" s="74"/>
      <c r="E966" s="75"/>
      <c r="F966" s="75"/>
      <c r="G966" s="78"/>
      <c r="H966" s="78"/>
      <c r="I966" s="269"/>
    </row>
    <row r="967" spans="1:9">
      <c r="A967" s="250"/>
      <c r="B967" s="60" t="s">
        <v>63</v>
      </c>
      <c r="C967" s="72" t="s">
        <v>203</v>
      </c>
      <c r="D967" s="74" t="s">
        <v>214</v>
      </c>
      <c r="E967" s="75">
        <v>1</v>
      </c>
      <c r="F967" s="75"/>
      <c r="G967" s="78"/>
      <c r="H967" s="78"/>
      <c r="I967" s="269"/>
    </row>
    <row r="968" spans="1:9">
      <c r="A968" s="250"/>
      <c r="B968" s="60" t="s">
        <v>64</v>
      </c>
      <c r="C968" s="72" t="s">
        <v>204</v>
      </c>
      <c r="D968" s="74" t="s">
        <v>214</v>
      </c>
      <c r="E968" s="75">
        <v>1</v>
      </c>
      <c r="F968" s="75"/>
      <c r="G968" s="78"/>
      <c r="H968" s="78"/>
      <c r="I968" s="269"/>
    </row>
    <row r="969" spans="1:9">
      <c r="A969" s="250" t="s">
        <v>470</v>
      </c>
      <c r="C969" s="72" t="s">
        <v>205</v>
      </c>
      <c r="D969" s="74" t="s">
        <v>216</v>
      </c>
      <c r="E969" s="75">
        <v>1</v>
      </c>
      <c r="F969" s="75"/>
      <c r="G969" s="78"/>
      <c r="H969" s="78"/>
      <c r="I969" s="269"/>
    </row>
    <row r="970" spans="1:9">
      <c r="A970" s="250" t="s">
        <v>366</v>
      </c>
      <c r="C970" s="251" t="s">
        <v>206</v>
      </c>
      <c r="D970" s="74"/>
      <c r="E970" s="74"/>
      <c r="F970" s="74"/>
      <c r="G970" s="78"/>
      <c r="H970" s="78"/>
      <c r="I970" s="269"/>
    </row>
    <row r="971" spans="1:9" ht="25.5">
      <c r="A971" s="250" t="s">
        <v>367</v>
      </c>
      <c r="C971" s="72" t="s">
        <v>971</v>
      </c>
      <c r="D971" s="74" t="s">
        <v>214</v>
      </c>
      <c r="E971" s="74">
        <v>1</v>
      </c>
      <c r="F971" s="74"/>
      <c r="G971" s="78"/>
      <c r="H971" s="78"/>
      <c r="I971" s="269"/>
    </row>
    <row r="972" spans="1:9">
      <c r="A972" s="284"/>
      <c r="B972" s="60" t="s">
        <v>63</v>
      </c>
      <c r="C972" s="73" t="s">
        <v>222</v>
      </c>
      <c r="D972" s="74" t="s">
        <v>48</v>
      </c>
      <c r="E972" s="74">
        <v>2</v>
      </c>
      <c r="F972" s="74"/>
      <c r="G972" s="78"/>
      <c r="H972" s="78"/>
      <c r="I972" s="269"/>
    </row>
    <row r="973" spans="1:9">
      <c r="A973" s="78"/>
      <c r="B973" s="60" t="s">
        <v>64</v>
      </c>
      <c r="C973" s="73" t="s">
        <v>972</v>
      </c>
      <c r="D973" s="74" t="s">
        <v>48</v>
      </c>
      <c r="E973" s="74">
        <v>2</v>
      </c>
      <c r="F973" s="74"/>
      <c r="G973" s="78"/>
      <c r="H973" s="78"/>
      <c r="I973" s="269"/>
    </row>
    <row r="974" spans="1:9">
      <c r="A974" s="78"/>
      <c r="B974" s="60" t="s">
        <v>65</v>
      </c>
      <c r="C974" s="72" t="s">
        <v>977</v>
      </c>
      <c r="D974" s="74" t="s">
        <v>48</v>
      </c>
      <c r="E974" s="74">
        <v>1</v>
      </c>
      <c r="F974" s="74"/>
      <c r="G974" s="78"/>
      <c r="H974" s="78"/>
      <c r="I974" s="269"/>
    </row>
    <row r="975" spans="1:9">
      <c r="A975" s="78"/>
      <c r="B975" s="60" t="s">
        <v>66</v>
      </c>
      <c r="C975" s="73" t="s">
        <v>207</v>
      </c>
      <c r="D975" s="74" t="s">
        <v>95</v>
      </c>
      <c r="E975" s="74">
        <v>1</v>
      </c>
      <c r="F975" s="74"/>
      <c r="G975" s="78"/>
      <c r="H975" s="78"/>
      <c r="I975" s="269"/>
    </row>
    <row r="976" spans="1:9">
      <c r="A976" s="78" t="s">
        <v>368</v>
      </c>
      <c r="C976" s="72" t="s">
        <v>208</v>
      </c>
      <c r="D976" s="74"/>
      <c r="E976" s="74"/>
      <c r="F976" s="74"/>
      <c r="G976" s="78"/>
      <c r="H976" s="78"/>
      <c r="I976" s="350"/>
    </row>
    <row r="977" spans="1:9">
      <c r="A977" s="250"/>
      <c r="B977" s="60" t="s">
        <v>63</v>
      </c>
      <c r="C977" s="248" t="s">
        <v>223</v>
      </c>
      <c r="D977" s="74" t="s">
        <v>48</v>
      </c>
      <c r="E977" s="74">
        <v>2</v>
      </c>
      <c r="F977" s="74"/>
      <c r="G977" s="78"/>
      <c r="H977" s="78"/>
      <c r="I977" s="277"/>
    </row>
    <row r="978" spans="1:9">
      <c r="A978" s="250"/>
      <c r="B978" s="60" t="s">
        <v>64</v>
      </c>
      <c r="C978" s="73" t="s">
        <v>970</v>
      </c>
      <c r="D978" s="74" t="s">
        <v>48</v>
      </c>
      <c r="E978" s="74">
        <v>2</v>
      </c>
      <c r="F978" s="74"/>
      <c r="H978" s="78"/>
      <c r="I978" s="89"/>
    </row>
    <row r="979" spans="1:9" s="57" customFormat="1" ht="19.5" customHeight="1">
      <c r="A979" s="250"/>
      <c r="B979" s="60" t="s">
        <v>65</v>
      </c>
      <c r="C979" s="248" t="s">
        <v>209</v>
      </c>
      <c r="D979" s="74" t="s">
        <v>214</v>
      </c>
      <c r="E979" s="74">
        <v>1</v>
      </c>
      <c r="F979" s="74"/>
      <c r="G979" s="77"/>
      <c r="H979" s="78"/>
      <c r="I979" s="86"/>
    </row>
    <row r="980" spans="1:9" ht="15" customHeight="1">
      <c r="A980" s="78" t="s">
        <v>369</v>
      </c>
      <c r="B980" s="422" t="s">
        <v>210</v>
      </c>
      <c r="C980" s="422"/>
      <c r="D980" s="74"/>
      <c r="E980" s="74"/>
      <c r="F980" s="74"/>
      <c r="H980" s="78"/>
      <c r="I980" s="86"/>
    </row>
    <row r="981" spans="1:9" ht="15.75" customHeight="1">
      <c r="A981" s="78" t="s">
        <v>783</v>
      </c>
      <c r="B981" s="423" t="s">
        <v>211</v>
      </c>
      <c r="C981" s="423"/>
      <c r="D981" s="74" t="s">
        <v>214</v>
      </c>
      <c r="E981" s="74">
        <v>1</v>
      </c>
      <c r="F981" s="74"/>
      <c r="H981" s="78"/>
      <c r="I981" s="86"/>
    </row>
    <row r="982" spans="1:9" s="57" customFormat="1" ht="15.75" customHeight="1">
      <c r="A982" s="78" t="s">
        <v>784</v>
      </c>
      <c r="B982" s="423" t="s">
        <v>212</v>
      </c>
      <c r="C982" s="423"/>
      <c r="D982" s="74" t="s">
        <v>62</v>
      </c>
      <c r="E982" s="74">
        <f>E887*2</f>
        <v>4</v>
      </c>
      <c r="F982" s="74"/>
      <c r="G982" s="77"/>
      <c r="H982" s="78"/>
      <c r="I982" s="87"/>
    </row>
    <row r="983" spans="1:9" ht="15" customHeight="1">
      <c r="A983" s="78" t="s">
        <v>370</v>
      </c>
      <c r="B983" s="422" t="s">
        <v>217</v>
      </c>
      <c r="C983" s="422"/>
      <c r="D983" s="429" t="s">
        <v>213</v>
      </c>
      <c r="E983" s="429"/>
      <c r="F983" s="249"/>
      <c r="H983" s="78"/>
      <c r="I983" s="86"/>
    </row>
    <row r="984" spans="1:9" ht="25.5" customHeight="1">
      <c r="A984" s="78" t="s">
        <v>371</v>
      </c>
      <c r="B984" s="441" t="s">
        <v>715</v>
      </c>
      <c r="C984" s="441"/>
      <c r="D984" s="444" t="s">
        <v>213</v>
      </c>
      <c r="E984" s="444"/>
      <c r="F984" s="245"/>
      <c r="H984" s="78"/>
      <c r="I984" s="86"/>
    </row>
    <row r="985" spans="1:9" ht="15" customHeight="1">
      <c r="A985" s="78" t="s">
        <v>372</v>
      </c>
      <c r="B985" s="441" t="s">
        <v>920</v>
      </c>
      <c r="C985" s="441"/>
      <c r="D985" s="245"/>
      <c r="E985" s="245"/>
      <c r="F985" s="245"/>
      <c r="H985" s="78"/>
      <c r="I985" s="86"/>
    </row>
    <row r="986" spans="1:9" ht="15" customHeight="1">
      <c r="A986" s="78"/>
      <c r="B986" s="246" t="s">
        <v>611</v>
      </c>
      <c r="C986" s="78" t="s">
        <v>750</v>
      </c>
      <c r="D986" s="444" t="s">
        <v>213</v>
      </c>
      <c r="E986" s="444"/>
      <c r="F986" s="245"/>
      <c r="H986" s="78"/>
      <c r="I986" s="86"/>
    </row>
    <row r="987" spans="1:9" ht="15" customHeight="1">
      <c r="A987" s="78"/>
      <c r="B987" s="246" t="s">
        <v>612</v>
      </c>
      <c r="C987" s="78" t="s">
        <v>751</v>
      </c>
      <c r="D987" s="444" t="s">
        <v>213</v>
      </c>
      <c r="E987" s="444"/>
      <c r="F987" s="245"/>
      <c r="H987" s="78"/>
      <c r="I987" s="86"/>
    </row>
    <row r="988" spans="1:9" ht="15" customHeight="1">
      <c r="A988" s="78"/>
      <c r="B988" s="246" t="s">
        <v>613</v>
      </c>
      <c r="C988" s="78" t="s">
        <v>752</v>
      </c>
      <c r="D988" s="444" t="s">
        <v>213</v>
      </c>
      <c r="E988" s="444"/>
      <c r="F988" s="245"/>
      <c r="H988" s="78"/>
      <c r="I988" s="86"/>
    </row>
    <row r="989" spans="1:9" ht="15" customHeight="1">
      <c r="B989" s="246" t="s">
        <v>614</v>
      </c>
      <c r="C989" s="78" t="s">
        <v>1244</v>
      </c>
      <c r="D989" s="254" t="s">
        <v>62</v>
      </c>
      <c r="E989" s="254">
        <v>1</v>
      </c>
      <c r="F989" s="254"/>
      <c r="H989" s="78"/>
      <c r="I989" s="86"/>
    </row>
    <row r="990" spans="1:9" ht="15" customHeight="1">
      <c r="B990" s="246" t="s">
        <v>615</v>
      </c>
      <c r="C990" s="78" t="s">
        <v>833</v>
      </c>
      <c r="D990" s="254" t="s">
        <v>0</v>
      </c>
      <c r="E990" s="254">
        <v>1</v>
      </c>
      <c r="F990" s="254"/>
      <c r="H990" s="78"/>
      <c r="I990" s="86"/>
    </row>
    <row r="991" spans="1:9" ht="15" customHeight="1">
      <c r="A991" s="78" t="s">
        <v>821</v>
      </c>
      <c r="B991" s="441" t="s">
        <v>834</v>
      </c>
      <c r="C991" s="441"/>
      <c r="D991" s="444" t="s">
        <v>213</v>
      </c>
      <c r="E991" s="444"/>
      <c r="F991" s="245"/>
      <c r="H991" s="78"/>
      <c r="I991" s="86"/>
    </row>
    <row r="992" spans="1:9" ht="15" customHeight="1">
      <c r="A992" s="78" t="s">
        <v>929</v>
      </c>
      <c r="B992" s="441" t="s">
        <v>921</v>
      </c>
      <c r="C992" s="441"/>
      <c r="D992" s="245"/>
      <c r="E992" s="245"/>
      <c r="F992" s="245"/>
      <c r="H992" s="78"/>
      <c r="I992" s="86"/>
    </row>
    <row r="993" spans="1:9" ht="15" customHeight="1">
      <c r="A993" s="78"/>
      <c r="B993" s="246" t="s">
        <v>611</v>
      </c>
      <c r="C993" s="246" t="s">
        <v>922</v>
      </c>
      <c r="D993" s="254" t="s">
        <v>5</v>
      </c>
      <c r="E993" s="254">
        <v>1</v>
      </c>
      <c r="F993" s="254"/>
      <c r="H993" s="78"/>
      <c r="I993" s="86"/>
    </row>
    <row r="994" spans="1:9" ht="15" customHeight="1">
      <c r="A994" s="78"/>
      <c r="B994" s="246" t="s">
        <v>612</v>
      </c>
      <c r="C994" s="246" t="s">
        <v>923</v>
      </c>
      <c r="D994" s="254" t="s">
        <v>5</v>
      </c>
      <c r="E994" s="254">
        <v>1</v>
      </c>
      <c r="F994" s="254"/>
      <c r="H994" s="78"/>
      <c r="I994" s="86"/>
    </row>
    <row r="995" spans="1:9" ht="25.5" customHeight="1">
      <c r="A995" s="78" t="s">
        <v>930</v>
      </c>
      <c r="B995" s="441" t="s">
        <v>1150</v>
      </c>
      <c r="C995" s="441"/>
      <c r="D995" s="425" t="s">
        <v>606</v>
      </c>
      <c r="E995" s="425"/>
      <c r="F995" s="245"/>
      <c r="H995" s="78"/>
      <c r="I995" s="86"/>
    </row>
    <row r="996" spans="1:9" ht="15" customHeight="1">
      <c r="A996" s="78" t="s">
        <v>365</v>
      </c>
      <c r="B996" s="422" t="s">
        <v>227</v>
      </c>
      <c r="C996" s="422"/>
      <c r="D996" s="74"/>
      <c r="E996" s="74"/>
      <c r="F996" s="74"/>
      <c r="H996" s="78"/>
      <c r="I996" s="86"/>
    </row>
    <row r="997" spans="1:9" ht="40.5" customHeight="1">
      <c r="A997" s="60" t="s">
        <v>373</v>
      </c>
      <c r="B997" s="423" t="s">
        <v>236</v>
      </c>
      <c r="C997" s="423"/>
      <c r="D997" s="74" t="s">
        <v>214</v>
      </c>
      <c r="E997" s="74">
        <v>1</v>
      </c>
      <c r="F997" s="74"/>
      <c r="H997" s="78"/>
      <c r="I997" s="86"/>
    </row>
    <row r="998" spans="1:9" ht="30" customHeight="1">
      <c r="A998" s="60" t="s">
        <v>374</v>
      </c>
      <c r="B998" s="423" t="s">
        <v>272</v>
      </c>
      <c r="C998" s="423"/>
      <c r="D998" s="74" t="s">
        <v>214</v>
      </c>
      <c r="E998" s="74">
        <v>1</v>
      </c>
      <c r="F998" s="74"/>
      <c r="H998" s="78"/>
      <c r="I998" s="86"/>
    </row>
    <row r="999" spans="1:9" ht="41.25" customHeight="1">
      <c r="A999" s="60" t="s">
        <v>375</v>
      </c>
      <c r="B999" s="423" t="str">
        <f>B549</f>
        <v xml:space="preserve">Complete solar system (1kW solar panel) including 12V VRLA maintenace free battery and other accessories for Substation emergency DC Lighting </v>
      </c>
      <c r="C999" s="423"/>
      <c r="D999" s="74" t="s">
        <v>4</v>
      </c>
      <c r="E999" s="74">
        <v>1</v>
      </c>
      <c r="F999" s="74"/>
      <c r="H999" s="78"/>
      <c r="I999" s="86"/>
    </row>
    <row r="1000" spans="1:9" ht="23.25" customHeight="1">
      <c r="A1000" s="78" t="s">
        <v>376</v>
      </c>
      <c r="B1000" s="422" t="s">
        <v>777</v>
      </c>
      <c r="C1000" s="422"/>
      <c r="D1000" s="74"/>
      <c r="E1000" s="74"/>
      <c r="F1000" s="74"/>
      <c r="H1000" s="78"/>
      <c r="I1000" s="86"/>
    </row>
    <row r="1001" spans="1:9" ht="15" customHeight="1">
      <c r="A1001" s="78" t="s">
        <v>785</v>
      </c>
      <c r="B1001" s="423" t="s">
        <v>229</v>
      </c>
      <c r="C1001" s="423"/>
      <c r="D1001" s="74" t="s">
        <v>214</v>
      </c>
      <c r="E1001" s="74">
        <v>1</v>
      </c>
      <c r="F1001" s="74"/>
      <c r="H1001" s="78"/>
      <c r="I1001" s="86"/>
    </row>
    <row r="1002" spans="1:9" ht="15" customHeight="1">
      <c r="A1002" s="78" t="s">
        <v>786</v>
      </c>
      <c r="B1002" s="423" t="s">
        <v>767</v>
      </c>
      <c r="C1002" s="423"/>
      <c r="D1002" s="74" t="s">
        <v>214</v>
      </c>
      <c r="E1002" s="74">
        <v>1</v>
      </c>
      <c r="F1002" s="74"/>
      <c r="H1002" s="78"/>
      <c r="I1002" s="86"/>
    </row>
    <row r="1003" spans="1:9" ht="26.25" customHeight="1">
      <c r="A1003" s="78" t="s">
        <v>787</v>
      </c>
      <c r="B1003" s="423" t="s">
        <v>319</v>
      </c>
      <c r="C1003" s="423"/>
      <c r="D1003" s="74" t="s">
        <v>214</v>
      </c>
      <c r="E1003" s="74">
        <v>1</v>
      </c>
      <c r="F1003" s="74"/>
      <c r="H1003" s="78"/>
      <c r="I1003" s="86"/>
    </row>
    <row r="1004" spans="1:9" ht="26.25" customHeight="1">
      <c r="A1004" s="78" t="s">
        <v>788</v>
      </c>
      <c r="B1004" s="423" t="s">
        <v>1178</v>
      </c>
      <c r="C1004" s="423"/>
      <c r="D1004" s="74" t="s">
        <v>95</v>
      </c>
      <c r="E1004" s="74">
        <v>1</v>
      </c>
      <c r="F1004" s="249"/>
      <c r="H1004" s="78"/>
      <c r="I1004" s="86"/>
    </row>
    <row r="1005" spans="1:9">
      <c r="A1005" s="79" t="s">
        <v>628</v>
      </c>
      <c r="B1005" s="80"/>
      <c r="C1005" s="80"/>
      <c r="D1005" s="74"/>
      <c r="E1005" s="74"/>
      <c r="F1005" s="74"/>
      <c r="G1005" s="78"/>
      <c r="H1005" s="78"/>
      <c r="I1005" s="269"/>
    </row>
    <row r="1006" spans="1:9">
      <c r="A1006" s="79" t="s">
        <v>1280</v>
      </c>
      <c r="B1006" s="80"/>
      <c r="C1006" s="80"/>
      <c r="D1006" s="75"/>
      <c r="E1006" s="74"/>
      <c r="F1006" s="74"/>
      <c r="G1006" s="78"/>
      <c r="H1006" s="78"/>
      <c r="I1006" s="259"/>
    </row>
    <row r="1008" spans="1:9" s="57" customFormat="1" ht="35.25" customHeight="1">
      <c r="A1008" s="446" t="s">
        <v>377</v>
      </c>
      <c r="B1008" s="446"/>
      <c r="C1008" s="446"/>
      <c r="D1008" s="446"/>
      <c r="E1008" s="446"/>
      <c r="F1008" s="446"/>
      <c r="G1008" s="446"/>
      <c r="H1008" s="446"/>
      <c r="I1008" s="446"/>
    </row>
    <row r="1010" spans="1:10" ht="14.25" customHeight="1">
      <c r="A1010" s="426" t="s">
        <v>245</v>
      </c>
      <c r="B1010" s="426" t="s">
        <v>246</v>
      </c>
      <c r="C1010" s="426"/>
      <c r="D1010" s="434" t="s">
        <v>1</v>
      </c>
      <c r="E1010" s="434" t="s">
        <v>12</v>
      </c>
      <c r="F1010" s="256"/>
      <c r="G1010" s="435" t="s">
        <v>13</v>
      </c>
      <c r="H1010" s="435"/>
      <c r="I1010" s="430"/>
      <c r="J1010" s="430"/>
    </row>
    <row r="1011" spans="1:10" s="56" customFormat="1">
      <c r="A1011" s="426"/>
      <c r="B1011" s="426"/>
      <c r="C1011" s="426"/>
      <c r="D1011" s="434"/>
      <c r="E1011" s="434"/>
      <c r="F1011" s="256"/>
      <c r="G1011" s="304" t="s">
        <v>10</v>
      </c>
      <c r="H1011" s="304" t="s">
        <v>19</v>
      </c>
      <c r="I1011" s="271"/>
      <c r="J1011" s="271"/>
    </row>
    <row r="1012" spans="1:10" s="56" customFormat="1">
      <c r="A1012" s="426"/>
      <c r="B1012" s="426"/>
      <c r="C1012" s="426"/>
      <c r="D1012" s="434"/>
      <c r="E1012" s="434"/>
      <c r="F1012" s="256"/>
      <c r="G1012" s="304" t="s">
        <v>14</v>
      </c>
      <c r="H1012" s="304" t="s">
        <v>14</v>
      </c>
      <c r="I1012" s="271"/>
      <c r="J1012" s="271"/>
    </row>
    <row r="1013" spans="1:10">
      <c r="A1013" s="426"/>
      <c r="B1013" s="426"/>
      <c r="C1013" s="426"/>
      <c r="D1013" s="434"/>
      <c r="E1013" s="306" t="s">
        <v>15</v>
      </c>
      <c r="F1013" s="306"/>
      <c r="G1013" s="307" t="s">
        <v>16</v>
      </c>
      <c r="H1013" s="308" t="s">
        <v>17</v>
      </c>
      <c r="I1013" s="272"/>
      <c r="J1013" s="272"/>
    </row>
    <row r="1014" spans="1:10">
      <c r="A1014" s="276" t="s">
        <v>378</v>
      </c>
      <c r="B1014" s="427" t="s">
        <v>3</v>
      </c>
      <c r="C1014" s="427"/>
      <c r="D1014" s="427"/>
      <c r="E1014" s="427"/>
      <c r="F1014" s="284"/>
      <c r="G1014" s="284"/>
      <c r="H1014" s="284"/>
      <c r="I1014" s="257"/>
      <c r="J1014" s="86"/>
    </row>
    <row r="1015" spans="1:10" ht="15">
      <c r="B1015" s="448" t="s">
        <v>114</v>
      </c>
      <c r="C1015" s="448"/>
      <c r="D1015" s="448"/>
      <c r="E1015" s="448"/>
      <c r="F1015" s="252"/>
      <c r="I1015" s="86"/>
      <c r="J1015" s="86"/>
    </row>
    <row r="1016" spans="1:10">
      <c r="I1016" s="86"/>
      <c r="J1016" s="86"/>
    </row>
    <row r="1017" spans="1:10" ht="23.25" customHeight="1">
      <c r="A1017" s="263" t="s">
        <v>379</v>
      </c>
      <c r="B1017" s="424" t="s">
        <v>89</v>
      </c>
      <c r="C1017" s="424"/>
      <c r="D1017" s="424"/>
      <c r="E1017" s="424"/>
      <c r="F1017" s="276"/>
      <c r="G1017" s="78"/>
      <c r="H1017" s="78"/>
      <c r="I1017" s="269"/>
      <c r="J1017" s="86"/>
    </row>
    <row r="1018" spans="1:10" ht="20.25" customHeight="1">
      <c r="A1018" s="426" t="s">
        <v>380</v>
      </c>
      <c r="B1018" s="428" t="s">
        <v>253</v>
      </c>
      <c r="C1018" s="428"/>
      <c r="D1018" s="250"/>
      <c r="E1018" s="250"/>
      <c r="F1018" s="250"/>
      <c r="G1018" s="78"/>
      <c r="H1018" s="78"/>
      <c r="I1018" s="269"/>
      <c r="J1018" s="86"/>
    </row>
    <row r="1019" spans="1:10" ht="22.5" customHeight="1">
      <c r="A1019" s="426"/>
      <c r="B1019" s="262" t="s">
        <v>180</v>
      </c>
      <c r="C1019" s="262" t="s">
        <v>252</v>
      </c>
      <c r="D1019" s="250" t="s">
        <v>48</v>
      </c>
      <c r="E1019" s="250">
        <v>2</v>
      </c>
      <c r="F1019" s="250"/>
      <c r="G1019" s="78"/>
      <c r="H1019" s="78"/>
      <c r="I1019" s="269"/>
      <c r="J1019" s="86"/>
    </row>
    <row r="1020" spans="1:10" ht="20.25" customHeight="1">
      <c r="A1020" s="426"/>
      <c r="B1020" s="428" t="s">
        <v>256</v>
      </c>
      <c r="C1020" s="428"/>
      <c r="D1020" s="250"/>
      <c r="E1020" s="250"/>
      <c r="F1020" s="250"/>
      <c r="G1020" s="78"/>
      <c r="H1020" s="78"/>
      <c r="I1020" s="269"/>
      <c r="J1020" s="86"/>
    </row>
    <row r="1021" spans="1:10">
      <c r="A1021" s="426"/>
      <c r="B1021" s="254" t="s">
        <v>63</v>
      </c>
      <c r="C1021" s="55" t="s">
        <v>872</v>
      </c>
      <c r="D1021" s="250" t="s">
        <v>5</v>
      </c>
      <c r="E1021" s="250">
        <v>1</v>
      </c>
      <c r="F1021" s="250"/>
      <c r="G1021" s="78"/>
      <c r="H1021" s="78"/>
      <c r="I1021" s="269"/>
      <c r="J1021" s="86"/>
    </row>
    <row r="1022" spans="1:10" ht="38.25">
      <c r="A1022" s="426"/>
      <c r="B1022" s="254" t="s">
        <v>64</v>
      </c>
      <c r="C1022" s="55" t="s">
        <v>960</v>
      </c>
      <c r="D1022" s="250" t="s">
        <v>4</v>
      </c>
      <c r="E1022" s="250">
        <v>1</v>
      </c>
      <c r="F1022" s="250"/>
      <c r="G1022" s="78"/>
      <c r="H1022" s="78"/>
      <c r="I1022" s="269"/>
      <c r="J1022" s="86"/>
    </row>
    <row r="1023" spans="1:10" ht="25.5">
      <c r="A1023" s="426"/>
      <c r="B1023" s="254" t="s">
        <v>65</v>
      </c>
      <c r="C1023" s="55" t="s">
        <v>961</v>
      </c>
      <c r="D1023" s="250" t="s">
        <v>59</v>
      </c>
      <c r="E1023" s="250">
        <v>2</v>
      </c>
      <c r="F1023" s="250"/>
      <c r="G1023" s="78"/>
      <c r="H1023" s="78"/>
      <c r="I1023" s="269"/>
      <c r="J1023" s="86"/>
    </row>
    <row r="1024" spans="1:10" ht="25.5">
      <c r="A1024" s="426"/>
      <c r="B1024" s="254" t="s">
        <v>66</v>
      </c>
      <c r="C1024" s="55" t="s">
        <v>873</v>
      </c>
      <c r="D1024" s="250" t="s">
        <v>60</v>
      </c>
      <c r="E1024" s="250">
        <v>2</v>
      </c>
      <c r="F1024" s="250"/>
      <c r="G1024" s="78"/>
      <c r="H1024" s="78"/>
      <c r="I1024" s="269"/>
      <c r="J1024" s="86"/>
    </row>
    <row r="1025" spans="1:10" ht="38.25">
      <c r="A1025" s="426"/>
      <c r="B1025" s="254" t="s">
        <v>67</v>
      </c>
      <c r="C1025" s="55" t="s">
        <v>962</v>
      </c>
      <c r="D1025" s="250" t="s">
        <v>4</v>
      </c>
      <c r="E1025" s="250">
        <v>1</v>
      </c>
      <c r="F1025" s="250"/>
      <c r="G1025" s="78"/>
      <c r="H1025" s="78"/>
      <c r="I1025" s="269"/>
      <c r="J1025" s="86"/>
    </row>
    <row r="1026" spans="1:10" ht="25.5">
      <c r="A1026" s="426"/>
      <c r="B1026" s="254" t="s">
        <v>68</v>
      </c>
      <c r="C1026" s="55" t="s">
        <v>874</v>
      </c>
      <c r="D1026" s="250" t="s">
        <v>62</v>
      </c>
      <c r="E1026" s="250">
        <v>3</v>
      </c>
      <c r="F1026" s="250"/>
      <c r="G1026" s="78"/>
      <c r="H1026" s="78"/>
      <c r="I1026" s="269"/>
      <c r="J1026" s="86"/>
    </row>
    <row r="1027" spans="1:10" ht="25.5">
      <c r="A1027" s="426"/>
      <c r="B1027" s="254" t="s">
        <v>69</v>
      </c>
      <c r="C1027" s="55" t="s">
        <v>1317</v>
      </c>
      <c r="D1027" s="250" t="s">
        <v>62</v>
      </c>
      <c r="E1027" s="250">
        <v>3</v>
      </c>
      <c r="F1027" s="250"/>
      <c r="G1027" s="78"/>
      <c r="H1027" s="78"/>
      <c r="I1027" s="269"/>
      <c r="J1027" s="86"/>
    </row>
    <row r="1028" spans="1:10" ht="38.25">
      <c r="A1028" s="426"/>
      <c r="B1028" s="254" t="s">
        <v>70</v>
      </c>
      <c r="C1028" s="55" t="s">
        <v>91</v>
      </c>
      <c r="D1028" s="421" t="s">
        <v>5</v>
      </c>
      <c r="E1028" s="421">
        <v>1</v>
      </c>
      <c r="F1028" s="250"/>
      <c r="G1028" s="78"/>
      <c r="H1028" s="78"/>
      <c r="I1028" s="269"/>
      <c r="J1028" s="86"/>
    </row>
    <row r="1029" spans="1:10" ht="25.5">
      <c r="A1029" s="426"/>
      <c r="C1029" s="55" t="s">
        <v>1186</v>
      </c>
      <c r="D1029" s="421"/>
      <c r="E1029" s="421"/>
      <c r="F1029" s="250"/>
      <c r="G1029" s="78"/>
      <c r="H1029" s="78"/>
      <c r="I1029" s="269"/>
      <c r="J1029" s="86"/>
    </row>
    <row r="1030" spans="1:10">
      <c r="A1030" s="426"/>
      <c r="B1030" s="254" t="s">
        <v>71</v>
      </c>
      <c r="C1030" s="55" t="s">
        <v>52</v>
      </c>
      <c r="D1030" s="250" t="s">
        <v>48</v>
      </c>
      <c r="E1030" s="250">
        <v>1</v>
      </c>
      <c r="F1030" s="250"/>
      <c r="G1030" s="78"/>
      <c r="H1030" s="78"/>
      <c r="I1030" s="269"/>
      <c r="J1030" s="86"/>
    </row>
    <row r="1031" spans="1:10" ht="51">
      <c r="A1031" s="426"/>
      <c r="B1031" s="254" t="s">
        <v>72</v>
      </c>
      <c r="C1031" s="55" t="s">
        <v>53</v>
      </c>
      <c r="D1031" s="250" t="s">
        <v>5</v>
      </c>
      <c r="E1031" s="250">
        <v>1</v>
      </c>
      <c r="F1031" s="250"/>
      <c r="G1031" s="78"/>
      <c r="H1031" s="78"/>
      <c r="I1031" s="269"/>
      <c r="J1031" s="86"/>
    </row>
    <row r="1032" spans="1:10" ht="22.5" customHeight="1">
      <c r="A1032" s="426" t="s">
        <v>381</v>
      </c>
      <c r="B1032" s="428" t="s">
        <v>254</v>
      </c>
      <c r="C1032" s="428"/>
      <c r="F1032" s="250"/>
      <c r="G1032" s="78"/>
      <c r="H1032" s="78"/>
      <c r="I1032" s="269"/>
      <c r="J1032" s="86"/>
    </row>
    <row r="1033" spans="1:10" ht="22.5" customHeight="1">
      <c r="A1033" s="426"/>
      <c r="B1033" s="399" t="s">
        <v>180</v>
      </c>
      <c r="C1033" s="400" t="s">
        <v>252</v>
      </c>
      <c r="D1033" s="250" t="s">
        <v>4</v>
      </c>
      <c r="E1033" s="250">
        <v>2</v>
      </c>
      <c r="F1033" s="384"/>
      <c r="G1033" s="78"/>
      <c r="H1033" s="78"/>
      <c r="I1033" s="269"/>
      <c r="J1033" s="86"/>
    </row>
    <row r="1034" spans="1:10" ht="22.5" customHeight="1">
      <c r="A1034" s="426"/>
      <c r="B1034" s="449" t="s">
        <v>256</v>
      </c>
      <c r="C1034" s="450"/>
      <c r="D1034" s="384"/>
      <c r="E1034" s="384"/>
      <c r="F1034" s="384"/>
      <c r="G1034" s="78"/>
      <c r="H1034" s="78"/>
      <c r="I1034" s="269"/>
      <c r="J1034" s="86"/>
    </row>
    <row r="1035" spans="1:10">
      <c r="A1035" s="426"/>
      <c r="B1035" s="254" t="s">
        <v>63</v>
      </c>
      <c r="C1035" s="55" t="s">
        <v>872</v>
      </c>
      <c r="D1035" s="250" t="s">
        <v>5</v>
      </c>
      <c r="E1035" s="250">
        <v>1</v>
      </c>
      <c r="F1035" s="250"/>
      <c r="G1035" s="78"/>
      <c r="H1035" s="78"/>
      <c r="I1035" s="269"/>
      <c r="J1035" s="86"/>
    </row>
    <row r="1036" spans="1:10" ht="38.25">
      <c r="A1036" s="426"/>
      <c r="B1036" s="254" t="s">
        <v>64</v>
      </c>
      <c r="C1036" s="55" t="s">
        <v>1295</v>
      </c>
      <c r="D1036" s="250" t="s">
        <v>4</v>
      </c>
      <c r="E1036" s="250">
        <v>1</v>
      </c>
      <c r="F1036" s="250"/>
      <c r="G1036" s="78"/>
      <c r="H1036" s="78"/>
      <c r="I1036" s="269"/>
      <c r="J1036" s="86"/>
    </row>
    <row r="1037" spans="1:10" ht="25.5">
      <c r="A1037" s="426"/>
      <c r="B1037" s="254" t="s">
        <v>65</v>
      </c>
      <c r="C1037" s="55" t="s">
        <v>961</v>
      </c>
      <c r="D1037" s="250" t="s">
        <v>59</v>
      </c>
      <c r="E1037" s="250">
        <v>2</v>
      </c>
      <c r="F1037" s="250"/>
      <c r="G1037" s="78"/>
      <c r="H1037" s="78"/>
      <c r="I1037" s="269"/>
      <c r="J1037" s="86"/>
    </row>
    <row r="1038" spans="1:10" ht="25.5">
      <c r="A1038" s="426"/>
      <c r="B1038" s="254" t="s">
        <v>66</v>
      </c>
      <c r="C1038" s="55" t="s">
        <v>873</v>
      </c>
      <c r="D1038" s="250" t="s">
        <v>60</v>
      </c>
      <c r="E1038" s="250">
        <v>2</v>
      </c>
      <c r="F1038" s="250"/>
      <c r="G1038" s="78"/>
      <c r="H1038" s="78"/>
      <c r="I1038" s="269"/>
      <c r="J1038" s="86"/>
    </row>
    <row r="1039" spans="1:10" ht="25.5">
      <c r="A1039" s="426"/>
      <c r="B1039" s="254" t="s">
        <v>67</v>
      </c>
      <c r="C1039" s="55" t="s">
        <v>1323</v>
      </c>
      <c r="D1039" s="250" t="s">
        <v>4</v>
      </c>
      <c r="E1039" s="250">
        <v>1</v>
      </c>
      <c r="F1039" s="250"/>
      <c r="G1039" s="78"/>
      <c r="H1039" s="78"/>
      <c r="I1039" s="269"/>
      <c r="J1039" s="86"/>
    </row>
    <row r="1040" spans="1:10" ht="25.5">
      <c r="A1040" s="426"/>
      <c r="B1040" s="254" t="s">
        <v>68</v>
      </c>
      <c r="C1040" s="55" t="s">
        <v>874</v>
      </c>
      <c r="D1040" s="250" t="s">
        <v>62</v>
      </c>
      <c r="E1040" s="250">
        <v>3</v>
      </c>
      <c r="F1040" s="250"/>
      <c r="G1040" s="78"/>
      <c r="H1040" s="78"/>
      <c r="I1040" s="269"/>
      <c r="J1040" s="86"/>
    </row>
    <row r="1041" spans="1:10" ht="25.5">
      <c r="A1041" s="426"/>
      <c r="B1041" s="254" t="s">
        <v>69</v>
      </c>
      <c r="C1041" s="55" t="s">
        <v>1205</v>
      </c>
      <c r="D1041" s="250" t="s">
        <v>62</v>
      </c>
      <c r="E1041" s="250">
        <v>3</v>
      </c>
      <c r="F1041" s="250"/>
      <c r="G1041" s="78"/>
      <c r="H1041" s="78"/>
      <c r="I1041" s="269"/>
      <c r="J1041" s="86"/>
    </row>
    <row r="1042" spans="1:10" ht="38.25">
      <c r="A1042" s="426"/>
      <c r="B1042" s="254" t="s">
        <v>70</v>
      </c>
      <c r="C1042" s="55" t="s">
        <v>91</v>
      </c>
      <c r="D1042" s="421" t="s">
        <v>5</v>
      </c>
      <c r="E1042" s="421">
        <v>1</v>
      </c>
      <c r="F1042" s="250"/>
      <c r="G1042" s="78"/>
      <c r="H1042" s="78"/>
      <c r="I1042" s="269"/>
      <c r="J1042" s="86"/>
    </row>
    <row r="1043" spans="1:10" ht="25.5">
      <c r="A1043" s="426"/>
      <c r="C1043" s="55" t="s">
        <v>1186</v>
      </c>
      <c r="D1043" s="421"/>
      <c r="E1043" s="421"/>
      <c r="F1043" s="250"/>
      <c r="G1043" s="78"/>
      <c r="H1043" s="78"/>
      <c r="I1043" s="269"/>
      <c r="J1043" s="86"/>
    </row>
    <row r="1044" spans="1:10">
      <c r="A1044" s="426"/>
      <c r="B1044" s="254" t="s">
        <v>71</v>
      </c>
      <c r="C1044" s="55" t="s">
        <v>52</v>
      </c>
      <c r="D1044" s="250" t="s">
        <v>48</v>
      </c>
      <c r="E1044" s="250">
        <v>1</v>
      </c>
      <c r="F1044" s="250"/>
      <c r="G1044" s="78"/>
      <c r="H1044" s="78"/>
      <c r="I1044" s="269"/>
      <c r="J1044" s="86"/>
    </row>
    <row r="1045" spans="1:10" ht="55.5" customHeight="1">
      <c r="A1045" s="426"/>
      <c r="B1045" s="254" t="s">
        <v>72</v>
      </c>
      <c r="C1045" s="55" t="s">
        <v>53</v>
      </c>
      <c r="D1045" s="250" t="s">
        <v>5</v>
      </c>
      <c r="E1045" s="250">
        <v>1</v>
      </c>
      <c r="F1045" s="250"/>
      <c r="G1045" s="78"/>
      <c r="H1045" s="78"/>
      <c r="I1045" s="269"/>
      <c r="J1045" s="86"/>
    </row>
    <row r="1046" spans="1:10">
      <c r="A1046" s="426" t="s">
        <v>382</v>
      </c>
      <c r="B1046" s="428" t="s">
        <v>257</v>
      </c>
      <c r="C1046" s="428"/>
      <c r="D1046" s="250"/>
      <c r="E1046" s="250"/>
      <c r="F1046" s="250"/>
      <c r="G1046" s="78"/>
      <c r="H1046" s="78"/>
      <c r="I1046" s="269"/>
      <c r="J1046" s="86"/>
    </row>
    <row r="1047" spans="1:10">
      <c r="A1047" s="426"/>
      <c r="B1047" s="262" t="s">
        <v>180</v>
      </c>
      <c r="C1047" s="262" t="s">
        <v>252</v>
      </c>
      <c r="D1047" s="250" t="s">
        <v>48</v>
      </c>
      <c r="E1047" s="250">
        <v>1</v>
      </c>
      <c r="F1047" s="250"/>
      <c r="G1047" s="78"/>
      <c r="H1047" s="78"/>
      <c r="I1047" s="269"/>
      <c r="J1047" s="86"/>
    </row>
    <row r="1048" spans="1:10" ht="26.25" customHeight="1">
      <c r="A1048" s="426"/>
      <c r="B1048" s="428" t="s">
        <v>258</v>
      </c>
      <c r="C1048" s="428"/>
      <c r="D1048" s="250"/>
      <c r="E1048" s="250"/>
      <c r="F1048" s="250"/>
      <c r="G1048" s="78"/>
      <c r="H1048" s="78"/>
      <c r="I1048" s="269"/>
      <c r="J1048" s="86"/>
    </row>
    <row r="1049" spans="1:10">
      <c r="A1049" s="426"/>
      <c r="B1049" s="254" t="s">
        <v>63</v>
      </c>
      <c r="C1049" s="55" t="s">
        <v>876</v>
      </c>
      <c r="D1049" s="250" t="s">
        <v>95</v>
      </c>
      <c r="E1049" s="250">
        <v>1</v>
      </c>
      <c r="F1049" s="250"/>
      <c r="G1049" s="78"/>
      <c r="H1049" s="78"/>
      <c r="I1049" s="269"/>
      <c r="J1049" s="86"/>
    </row>
    <row r="1050" spans="1:10" ht="38.25">
      <c r="A1050" s="426"/>
      <c r="B1050" s="254" t="s">
        <v>64</v>
      </c>
      <c r="C1050" s="55" t="s">
        <v>1296</v>
      </c>
      <c r="D1050" s="250" t="s">
        <v>96</v>
      </c>
      <c r="E1050" s="250">
        <v>1</v>
      </c>
      <c r="F1050" s="250"/>
      <c r="G1050" s="78"/>
      <c r="H1050" s="78"/>
      <c r="I1050" s="269"/>
      <c r="J1050" s="86"/>
    </row>
    <row r="1051" spans="1:10" ht="25.5">
      <c r="A1051" s="426"/>
      <c r="B1051" s="254" t="s">
        <v>65</v>
      </c>
      <c r="C1051" s="55" t="s">
        <v>877</v>
      </c>
      <c r="D1051" s="250" t="s">
        <v>60</v>
      </c>
      <c r="E1051" s="250">
        <v>2</v>
      </c>
      <c r="F1051" s="250"/>
      <c r="G1051" s="78"/>
      <c r="H1051" s="78"/>
      <c r="I1051" s="269"/>
      <c r="J1051" s="86"/>
    </row>
    <row r="1052" spans="1:10" ht="38.25">
      <c r="A1052" s="426"/>
      <c r="B1052" s="254" t="s">
        <v>66</v>
      </c>
      <c r="C1052" s="55" t="s">
        <v>878</v>
      </c>
      <c r="D1052" s="250" t="s">
        <v>61</v>
      </c>
      <c r="E1052" s="250">
        <v>2</v>
      </c>
      <c r="F1052" s="250"/>
      <c r="G1052" s="78"/>
      <c r="H1052" s="78"/>
      <c r="I1052" s="269"/>
      <c r="J1052" s="86"/>
    </row>
    <row r="1053" spans="1:10" ht="25.5">
      <c r="A1053" s="426"/>
      <c r="B1053" s="254" t="s">
        <v>67</v>
      </c>
      <c r="C1053" s="55" t="s">
        <v>890</v>
      </c>
      <c r="D1053" s="250" t="s">
        <v>62</v>
      </c>
      <c r="E1053" s="250">
        <v>3</v>
      </c>
      <c r="F1053" s="250"/>
      <c r="G1053" s="78"/>
      <c r="H1053" s="78"/>
      <c r="I1053" s="269"/>
      <c r="J1053" s="86"/>
    </row>
    <row r="1054" spans="1:10" ht="25.5">
      <c r="A1054" s="426"/>
      <c r="B1054" s="254" t="s">
        <v>74</v>
      </c>
      <c r="C1054" s="55" t="s">
        <v>891</v>
      </c>
      <c r="D1054" s="250" t="s">
        <v>62</v>
      </c>
      <c r="E1054" s="250">
        <v>3</v>
      </c>
      <c r="F1054" s="250"/>
      <c r="G1054" s="78"/>
      <c r="H1054" s="78"/>
      <c r="I1054" s="269"/>
      <c r="J1054" s="86"/>
    </row>
    <row r="1055" spans="1:10">
      <c r="A1055" s="426"/>
      <c r="B1055" s="254" t="s">
        <v>69</v>
      </c>
      <c r="C1055" s="55" t="s">
        <v>52</v>
      </c>
      <c r="D1055" s="250" t="s">
        <v>48</v>
      </c>
      <c r="E1055" s="250">
        <v>1</v>
      </c>
      <c r="F1055" s="250"/>
      <c r="G1055" s="78"/>
      <c r="H1055" s="78"/>
      <c r="I1055" s="269"/>
      <c r="J1055" s="86"/>
    </row>
    <row r="1056" spans="1:10" ht="63.75">
      <c r="A1056" s="426"/>
      <c r="B1056" s="254" t="s">
        <v>70</v>
      </c>
      <c r="C1056" s="55" t="s">
        <v>1327</v>
      </c>
      <c r="D1056" s="250" t="s">
        <v>97</v>
      </c>
      <c r="E1056" s="250">
        <v>1</v>
      </c>
      <c r="F1056" s="250"/>
      <c r="G1056" s="78"/>
      <c r="H1056" s="78"/>
      <c r="I1056" s="269"/>
      <c r="J1056" s="86"/>
    </row>
    <row r="1057" spans="1:10">
      <c r="A1057" s="426" t="s">
        <v>383</v>
      </c>
      <c r="B1057" s="428" t="s">
        <v>259</v>
      </c>
      <c r="C1057" s="428"/>
      <c r="D1057" s="250"/>
      <c r="E1057" s="250"/>
      <c r="F1057" s="250"/>
      <c r="G1057" s="78"/>
      <c r="H1057" s="78"/>
      <c r="I1057" s="269"/>
      <c r="J1057" s="86"/>
    </row>
    <row r="1058" spans="1:10">
      <c r="A1058" s="426"/>
      <c r="B1058" s="262" t="s">
        <v>180</v>
      </c>
      <c r="C1058" s="262" t="s">
        <v>252</v>
      </c>
      <c r="D1058" s="250" t="s">
        <v>4</v>
      </c>
      <c r="E1058" s="250">
        <v>1</v>
      </c>
      <c r="F1058" s="250"/>
      <c r="G1058" s="78"/>
      <c r="H1058" s="78"/>
      <c r="I1058" s="269"/>
      <c r="J1058" s="86"/>
    </row>
    <row r="1059" spans="1:10" ht="24.75" customHeight="1">
      <c r="A1059" s="426"/>
      <c r="B1059" s="428" t="s">
        <v>260</v>
      </c>
      <c r="C1059" s="428"/>
      <c r="D1059" s="250"/>
      <c r="E1059" s="250"/>
      <c r="F1059" s="250"/>
      <c r="G1059" s="78"/>
      <c r="H1059" s="78"/>
      <c r="I1059" s="269"/>
      <c r="J1059" s="86"/>
    </row>
    <row r="1060" spans="1:10">
      <c r="A1060" s="426"/>
      <c r="B1060" s="254" t="s">
        <v>63</v>
      </c>
      <c r="C1060" s="55" t="s">
        <v>880</v>
      </c>
      <c r="D1060" s="250" t="s">
        <v>5</v>
      </c>
      <c r="E1060" s="250">
        <v>1</v>
      </c>
      <c r="F1060" s="250"/>
      <c r="G1060" s="78"/>
      <c r="H1060" s="78"/>
      <c r="I1060" s="269"/>
      <c r="J1060" s="86"/>
    </row>
    <row r="1061" spans="1:10">
      <c r="A1061" s="426"/>
      <c r="B1061" s="254" t="s">
        <v>64</v>
      </c>
      <c r="C1061" s="55" t="s">
        <v>1217</v>
      </c>
      <c r="D1061" s="250" t="s">
        <v>62</v>
      </c>
      <c r="E1061" s="250">
        <v>6</v>
      </c>
      <c r="F1061" s="250"/>
      <c r="G1061" s="78"/>
      <c r="H1061" s="78"/>
      <c r="I1061" s="269"/>
      <c r="J1061" s="86"/>
    </row>
    <row r="1062" spans="1:10" ht="25.5">
      <c r="A1062" s="426"/>
      <c r="B1062" s="254" t="s">
        <v>65</v>
      </c>
      <c r="C1062" s="55" t="s">
        <v>100</v>
      </c>
      <c r="D1062" s="250" t="s">
        <v>60</v>
      </c>
      <c r="E1062" s="250">
        <v>2</v>
      </c>
      <c r="F1062" s="250"/>
      <c r="G1062" s="78"/>
      <c r="H1062" s="78"/>
      <c r="I1062" s="269"/>
      <c r="J1062" s="86"/>
    </row>
    <row r="1063" spans="1:10">
      <c r="A1063" s="426"/>
      <c r="B1063" s="254" t="s">
        <v>66</v>
      </c>
      <c r="C1063" s="55" t="s">
        <v>52</v>
      </c>
      <c r="D1063" s="250" t="s">
        <v>4</v>
      </c>
      <c r="E1063" s="250">
        <v>1</v>
      </c>
      <c r="F1063" s="250"/>
      <c r="G1063" s="78"/>
      <c r="H1063" s="78"/>
      <c r="I1063" s="269"/>
      <c r="J1063" s="86"/>
    </row>
    <row r="1064" spans="1:10" ht="38.25" customHeight="1">
      <c r="A1064" s="258" t="s">
        <v>469</v>
      </c>
      <c r="B1064" s="441" t="s">
        <v>1299</v>
      </c>
      <c r="C1064" s="441"/>
      <c r="D1064" s="250"/>
      <c r="E1064" s="250"/>
      <c r="F1064" s="250"/>
      <c r="G1064" s="78"/>
      <c r="H1064" s="78"/>
      <c r="I1064" s="269"/>
      <c r="J1064" s="86"/>
    </row>
    <row r="1065" spans="1:10" ht="18" customHeight="1">
      <c r="A1065" s="258"/>
      <c r="B1065" s="262" t="s">
        <v>180</v>
      </c>
      <c r="C1065" s="262" t="s">
        <v>252</v>
      </c>
      <c r="D1065" s="250" t="s">
        <v>62</v>
      </c>
      <c r="E1065" s="250">
        <v>12</v>
      </c>
      <c r="F1065" s="250"/>
      <c r="G1065" s="78"/>
      <c r="H1065" s="78"/>
      <c r="I1065" s="269"/>
      <c r="J1065" s="86"/>
    </row>
    <row r="1066" spans="1:10" ht="39.75" customHeight="1">
      <c r="A1066" s="258" t="s">
        <v>468</v>
      </c>
      <c r="B1066" s="441" t="s">
        <v>261</v>
      </c>
      <c r="C1066" s="441"/>
      <c r="D1066" s="250"/>
      <c r="E1066" s="250"/>
      <c r="F1066" s="250"/>
      <c r="G1066" s="78"/>
      <c r="H1066" s="78"/>
      <c r="I1066" s="269"/>
      <c r="J1066" s="86"/>
    </row>
    <row r="1067" spans="1:10" ht="17.25" customHeight="1">
      <c r="A1067" s="258"/>
      <c r="B1067" s="246" t="s">
        <v>63</v>
      </c>
      <c r="C1067" s="246" t="s">
        <v>134</v>
      </c>
      <c r="D1067" s="250" t="s">
        <v>5</v>
      </c>
      <c r="E1067" s="250">
        <v>1</v>
      </c>
      <c r="F1067" s="250"/>
      <c r="G1067" s="78"/>
      <c r="H1067" s="78"/>
      <c r="I1067" s="269"/>
      <c r="J1067" s="86"/>
    </row>
    <row r="1068" spans="1:10" ht="15.75" customHeight="1">
      <c r="A1068" s="258"/>
      <c r="B1068" s="246" t="s">
        <v>122</v>
      </c>
      <c r="C1068" s="246" t="s">
        <v>135</v>
      </c>
      <c r="D1068" s="250" t="s">
        <v>5</v>
      </c>
      <c r="E1068" s="250">
        <v>1</v>
      </c>
      <c r="F1068" s="250"/>
      <c r="G1068" s="78"/>
      <c r="H1068" s="78"/>
      <c r="I1068" s="269"/>
      <c r="J1068" s="86"/>
    </row>
    <row r="1069" spans="1:10" ht="25.5" customHeight="1">
      <c r="A1069" s="258" t="s">
        <v>467</v>
      </c>
      <c r="B1069" s="441" t="s">
        <v>906</v>
      </c>
      <c r="C1069" s="441"/>
      <c r="D1069" s="250"/>
      <c r="E1069" s="250"/>
      <c r="F1069" s="250"/>
      <c r="G1069" s="78"/>
      <c r="H1069" s="78"/>
      <c r="I1069" s="269"/>
      <c r="J1069" s="86"/>
    </row>
    <row r="1070" spans="1:10" ht="15.75" customHeight="1">
      <c r="A1070" s="258"/>
      <c r="B1070" s="246" t="s">
        <v>120</v>
      </c>
      <c r="C1070" s="246" t="s">
        <v>121</v>
      </c>
      <c r="D1070" s="250" t="s">
        <v>5</v>
      </c>
      <c r="E1070" s="250">
        <v>1</v>
      </c>
      <c r="F1070" s="250"/>
      <c r="G1070" s="78"/>
      <c r="H1070" s="78"/>
      <c r="I1070" s="269"/>
      <c r="J1070" s="86"/>
    </row>
    <row r="1071" spans="1:10" ht="11.25" customHeight="1">
      <c r="A1071" s="258"/>
      <c r="B1071" s="246" t="s">
        <v>122</v>
      </c>
      <c r="C1071" s="246" t="s">
        <v>123</v>
      </c>
      <c r="D1071" s="250" t="s">
        <v>5</v>
      </c>
      <c r="E1071" s="250">
        <v>1</v>
      </c>
      <c r="F1071" s="250"/>
      <c r="G1071" s="78"/>
      <c r="H1071" s="78"/>
      <c r="I1071" s="269"/>
      <c r="J1071" s="86"/>
    </row>
    <row r="1072" spans="1:10" ht="15" customHeight="1">
      <c r="A1072" s="258"/>
      <c r="B1072" s="246" t="s">
        <v>122</v>
      </c>
      <c r="C1072" s="246" t="s">
        <v>124</v>
      </c>
      <c r="D1072" s="250" t="s">
        <v>5</v>
      </c>
      <c r="E1072" s="250">
        <v>1</v>
      </c>
      <c r="F1072" s="250"/>
      <c r="G1072" s="78"/>
      <c r="H1072" s="78"/>
      <c r="I1072" s="269"/>
      <c r="J1072" s="86"/>
    </row>
    <row r="1073" spans="1:10" ht="15.75" customHeight="1">
      <c r="A1073" s="258"/>
      <c r="B1073" s="246" t="s">
        <v>66</v>
      </c>
      <c r="C1073" s="246" t="s">
        <v>125</v>
      </c>
      <c r="D1073" s="250" t="s">
        <v>5</v>
      </c>
      <c r="E1073" s="250">
        <v>1</v>
      </c>
      <c r="F1073" s="250"/>
      <c r="G1073" s="78"/>
      <c r="H1073" s="78"/>
      <c r="I1073" s="269"/>
      <c r="J1073" s="86"/>
    </row>
    <row r="1074" spans="1:10" ht="41.25" customHeight="1">
      <c r="A1074" s="258" t="s">
        <v>466</v>
      </c>
      <c r="B1074" s="441" t="s">
        <v>263</v>
      </c>
      <c r="C1074" s="441"/>
      <c r="D1074" s="250"/>
      <c r="E1074" s="250"/>
      <c r="F1074" s="250"/>
      <c r="G1074" s="78"/>
      <c r="H1074" s="78"/>
      <c r="I1074" s="269"/>
      <c r="J1074" s="86"/>
    </row>
    <row r="1075" spans="1:10" ht="18.75" customHeight="1">
      <c r="A1075" s="258"/>
      <c r="B1075" s="246" t="s">
        <v>127</v>
      </c>
      <c r="C1075" s="246" t="s">
        <v>129</v>
      </c>
      <c r="D1075" s="250"/>
      <c r="E1075" s="250"/>
      <c r="F1075" s="250"/>
      <c r="G1075" s="78"/>
      <c r="H1075" s="78"/>
      <c r="I1075" s="269"/>
      <c r="J1075" s="86"/>
    </row>
    <row r="1076" spans="1:10">
      <c r="A1076" s="258"/>
      <c r="B1076" s="254" t="s">
        <v>63</v>
      </c>
      <c r="C1076" s="55" t="s">
        <v>128</v>
      </c>
      <c r="D1076" s="250" t="s">
        <v>62</v>
      </c>
      <c r="E1076" s="250">
        <f>E1019+1+E1033+1</f>
        <v>6</v>
      </c>
      <c r="F1076" s="250"/>
      <c r="G1076" s="78"/>
      <c r="H1076" s="78"/>
      <c r="I1076" s="269"/>
      <c r="J1076" s="86"/>
    </row>
    <row r="1077" spans="1:10">
      <c r="A1077" s="258"/>
      <c r="B1077" s="254" t="s">
        <v>64</v>
      </c>
      <c r="C1077" s="55" t="s">
        <v>88</v>
      </c>
      <c r="D1077" s="250" t="s">
        <v>62</v>
      </c>
      <c r="E1077" s="250">
        <f>E1019+E1033</f>
        <v>4</v>
      </c>
      <c r="F1077" s="250"/>
      <c r="G1077" s="78"/>
      <c r="H1077" s="78"/>
      <c r="I1077" s="269"/>
      <c r="J1077" s="86"/>
    </row>
    <row r="1078" spans="1:10">
      <c r="A1078" s="258"/>
      <c r="B1078" s="254" t="s">
        <v>65</v>
      </c>
      <c r="C1078" s="55" t="s">
        <v>138</v>
      </c>
      <c r="D1078" s="250" t="s">
        <v>5</v>
      </c>
      <c r="E1078" s="250">
        <v>1</v>
      </c>
      <c r="F1078" s="250"/>
      <c r="G1078" s="78"/>
      <c r="H1078" s="78"/>
      <c r="I1078" s="269"/>
      <c r="J1078" s="86"/>
    </row>
    <row r="1079" spans="1:10">
      <c r="A1079" s="258"/>
      <c r="B1079" s="254" t="s">
        <v>130</v>
      </c>
      <c r="C1079" s="55" t="s">
        <v>131</v>
      </c>
      <c r="D1079" s="250"/>
      <c r="E1079" s="250"/>
      <c r="F1079" s="250"/>
      <c r="G1079" s="78"/>
      <c r="H1079" s="78"/>
      <c r="I1079" s="269"/>
      <c r="J1079" s="86"/>
    </row>
    <row r="1080" spans="1:10">
      <c r="A1080" s="258"/>
      <c r="B1080" s="254" t="s">
        <v>63</v>
      </c>
      <c r="C1080" s="55" t="s">
        <v>132</v>
      </c>
      <c r="D1080" s="250" t="s">
        <v>62</v>
      </c>
      <c r="E1080" s="250">
        <f>E1065</f>
        <v>12</v>
      </c>
      <c r="F1080" s="250"/>
      <c r="G1080" s="78"/>
      <c r="H1080" s="78"/>
      <c r="I1080" s="269"/>
      <c r="J1080" s="86"/>
    </row>
    <row r="1081" spans="1:10">
      <c r="A1081" s="258"/>
      <c r="B1081" s="254"/>
      <c r="C1081" s="55"/>
      <c r="D1081" s="250"/>
      <c r="E1081" s="250"/>
      <c r="F1081" s="250"/>
      <c r="G1081" s="78"/>
      <c r="H1081" s="78"/>
      <c r="I1081" s="269"/>
      <c r="J1081" s="86"/>
    </row>
    <row r="1082" spans="1:10" ht="25.5" customHeight="1">
      <c r="A1082" s="424" t="s">
        <v>463</v>
      </c>
      <c r="B1082" s="424"/>
      <c r="C1082" s="424"/>
      <c r="D1082" s="250"/>
      <c r="E1082" s="250"/>
      <c r="F1082" s="250"/>
      <c r="G1082" s="78"/>
      <c r="H1082" s="78"/>
      <c r="I1082" s="269"/>
    </row>
    <row r="1083" spans="1:10" ht="36.75" customHeight="1">
      <c r="A1083" s="445" t="s">
        <v>7</v>
      </c>
      <c r="B1083" s="445"/>
      <c r="C1083" s="445"/>
      <c r="D1083" s="250"/>
      <c r="E1083" s="250"/>
      <c r="F1083" s="250"/>
      <c r="G1083" s="78"/>
      <c r="H1083" s="78"/>
      <c r="I1083" s="269"/>
    </row>
    <row r="1084" spans="1:10" ht="57.75" customHeight="1">
      <c r="A1084" s="250" t="s">
        <v>464</v>
      </c>
      <c r="B1084" s="428" t="s">
        <v>1273</v>
      </c>
      <c r="C1084" s="428"/>
      <c r="D1084" s="250" t="s">
        <v>4</v>
      </c>
      <c r="E1084" s="250">
        <v>2</v>
      </c>
      <c r="F1084" s="250"/>
      <c r="G1084" s="78"/>
      <c r="H1084" s="78"/>
      <c r="I1084" s="269"/>
    </row>
    <row r="1085" spans="1:10" ht="51.75" customHeight="1">
      <c r="A1085" s="250" t="s">
        <v>465</v>
      </c>
      <c r="B1085" s="428" t="s">
        <v>1274</v>
      </c>
      <c r="C1085" s="428"/>
      <c r="D1085" s="250"/>
      <c r="E1085" s="250"/>
      <c r="F1085" s="250"/>
      <c r="G1085" s="78"/>
      <c r="H1085" s="78"/>
      <c r="I1085" s="269"/>
    </row>
    <row r="1086" spans="1:10">
      <c r="A1086" s="250"/>
      <c r="B1086" s="262" t="s">
        <v>611</v>
      </c>
      <c r="C1086" s="262" t="s">
        <v>603</v>
      </c>
      <c r="D1086" s="250" t="s">
        <v>48</v>
      </c>
      <c r="E1086" s="250">
        <v>2</v>
      </c>
      <c r="F1086" s="250"/>
      <c r="G1086" s="78"/>
      <c r="H1086" s="78"/>
      <c r="I1086" s="269"/>
    </row>
    <row r="1087" spans="1:10">
      <c r="A1087" s="250"/>
      <c r="B1087" s="262" t="s">
        <v>612</v>
      </c>
      <c r="C1087" s="262" t="s">
        <v>604</v>
      </c>
      <c r="D1087" s="250" t="s">
        <v>48</v>
      </c>
      <c r="E1087" s="250">
        <v>2</v>
      </c>
      <c r="F1087" s="250"/>
      <c r="G1087" s="78"/>
      <c r="H1087" s="78"/>
      <c r="I1087" s="269"/>
    </row>
    <row r="1088" spans="1:10" ht="44.25" customHeight="1">
      <c r="A1088" s="250" t="s">
        <v>907</v>
      </c>
      <c r="B1088" s="428" t="s">
        <v>1281</v>
      </c>
      <c r="C1088" s="428"/>
      <c r="D1088" s="250" t="s">
        <v>598</v>
      </c>
      <c r="E1088" s="250">
        <v>6</v>
      </c>
      <c r="F1088" s="250"/>
      <c r="G1088" s="78"/>
      <c r="H1088" s="78"/>
      <c r="I1088" s="269"/>
    </row>
    <row r="1089" spans="1:9" ht="29.25" customHeight="1">
      <c r="A1089" s="250" t="s">
        <v>384</v>
      </c>
      <c r="B1089" s="428" t="s">
        <v>1282</v>
      </c>
      <c r="C1089" s="428"/>
      <c r="D1089" s="250" t="s">
        <v>62</v>
      </c>
      <c r="E1089" s="378">
        <v>6</v>
      </c>
      <c r="F1089" s="250"/>
      <c r="G1089" s="78"/>
      <c r="H1089" s="78"/>
      <c r="I1089" s="269"/>
    </row>
    <row r="1090" spans="1:9" ht="42" customHeight="1">
      <c r="A1090" s="250" t="s">
        <v>462</v>
      </c>
      <c r="B1090" s="428" t="s">
        <v>1277</v>
      </c>
      <c r="C1090" s="428"/>
      <c r="D1090" s="250" t="s">
        <v>62</v>
      </c>
      <c r="E1090" s="250">
        <v>6</v>
      </c>
      <c r="F1090" s="250"/>
      <c r="G1090" s="78"/>
      <c r="H1090" s="78"/>
      <c r="I1090" s="269"/>
    </row>
    <row r="1091" spans="1:9" ht="39.75" customHeight="1">
      <c r="A1091" s="250" t="s">
        <v>908</v>
      </c>
      <c r="B1091" s="441" t="s">
        <v>899</v>
      </c>
      <c r="C1091" s="441"/>
      <c r="D1091" s="250" t="s">
        <v>4</v>
      </c>
      <c r="E1091" s="250">
        <v>2</v>
      </c>
      <c r="F1091" s="250"/>
      <c r="G1091" s="78"/>
      <c r="H1091" s="78"/>
      <c r="I1091" s="269"/>
    </row>
    <row r="1092" spans="1:9" ht="60" customHeight="1">
      <c r="A1092" s="250" t="s">
        <v>909</v>
      </c>
      <c r="B1092" s="441" t="s">
        <v>905</v>
      </c>
      <c r="C1092" s="441"/>
      <c r="D1092" s="250"/>
      <c r="E1092" s="250"/>
      <c r="F1092" s="250"/>
      <c r="G1092" s="78"/>
      <c r="H1092" s="78"/>
      <c r="I1092" s="269"/>
    </row>
    <row r="1093" spans="1:9">
      <c r="A1093" s="250"/>
      <c r="B1093" s="60" t="s">
        <v>63</v>
      </c>
      <c r="C1093" s="55" t="s">
        <v>849</v>
      </c>
      <c r="D1093" s="250" t="s">
        <v>5</v>
      </c>
      <c r="E1093" s="250">
        <v>1</v>
      </c>
      <c r="F1093" s="250"/>
      <c r="G1093" s="78"/>
      <c r="H1093" s="78"/>
      <c r="I1093" s="269"/>
    </row>
    <row r="1094" spans="1:9" ht="25.5">
      <c r="A1094" s="250"/>
      <c r="B1094" s="60" t="s">
        <v>64</v>
      </c>
      <c r="C1094" s="55" t="s">
        <v>855</v>
      </c>
      <c r="D1094" s="250" t="s">
        <v>5</v>
      </c>
      <c r="E1094" s="250">
        <v>1</v>
      </c>
      <c r="F1094" s="250"/>
      <c r="G1094" s="78"/>
      <c r="H1094" s="78"/>
      <c r="I1094" s="269"/>
    </row>
    <row r="1095" spans="1:9">
      <c r="A1095" s="250"/>
      <c r="B1095" s="60" t="s">
        <v>65</v>
      </c>
      <c r="C1095" s="55" t="s">
        <v>851</v>
      </c>
      <c r="D1095" s="250"/>
      <c r="E1095" s="250"/>
      <c r="F1095" s="250"/>
      <c r="G1095" s="78"/>
      <c r="H1095" s="78"/>
      <c r="I1095" s="269"/>
    </row>
    <row r="1096" spans="1:9">
      <c r="A1096" s="250"/>
      <c r="B1096" s="60" t="s">
        <v>127</v>
      </c>
      <c r="C1096" s="55" t="s">
        <v>88</v>
      </c>
      <c r="D1096" s="250" t="s">
        <v>0</v>
      </c>
      <c r="E1096" s="250">
        <v>4</v>
      </c>
      <c r="F1096" s="250"/>
      <c r="G1096" s="78"/>
      <c r="H1096" s="78"/>
      <c r="I1096" s="269"/>
    </row>
    <row r="1097" spans="1:9">
      <c r="A1097" s="250"/>
      <c r="B1097" s="60" t="s">
        <v>130</v>
      </c>
      <c r="C1097" s="55" t="s">
        <v>843</v>
      </c>
      <c r="D1097" s="250" t="s">
        <v>0</v>
      </c>
      <c r="E1097" s="250">
        <v>6</v>
      </c>
      <c r="F1097" s="250"/>
      <c r="G1097" s="78"/>
      <c r="H1097" s="78"/>
      <c r="I1097" s="269"/>
    </row>
    <row r="1098" spans="1:9">
      <c r="A1098" s="394"/>
      <c r="B1098" s="404" t="s">
        <v>66</v>
      </c>
      <c r="C1098" s="405" t="s">
        <v>1326</v>
      </c>
      <c r="D1098" s="406"/>
      <c r="E1098" s="406"/>
      <c r="F1098" s="394"/>
      <c r="G1098" s="78"/>
      <c r="H1098" s="78"/>
      <c r="I1098" s="269"/>
    </row>
    <row r="1099" spans="1:9">
      <c r="A1099" s="394"/>
      <c r="B1099" s="407" t="s">
        <v>127</v>
      </c>
      <c r="C1099" s="408" t="s">
        <v>88</v>
      </c>
      <c r="D1099" s="409" t="s">
        <v>0</v>
      </c>
      <c r="E1099" s="409">
        <v>2</v>
      </c>
      <c r="F1099" s="394"/>
      <c r="G1099" s="78"/>
      <c r="H1099" s="78"/>
      <c r="I1099" s="269"/>
    </row>
    <row r="1100" spans="1:9">
      <c r="A1100" s="394"/>
      <c r="B1100" s="407" t="s">
        <v>130</v>
      </c>
      <c r="C1100" s="408" t="s">
        <v>843</v>
      </c>
      <c r="D1100" s="409" t="s">
        <v>0</v>
      </c>
      <c r="E1100" s="409">
        <v>3</v>
      </c>
      <c r="F1100" s="394"/>
      <c r="G1100" s="78"/>
      <c r="H1100" s="78"/>
      <c r="I1100" s="269"/>
    </row>
    <row r="1101" spans="1:9" ht="25.5">
      <c r="A1101" s="250"/>
      <c r="B1101" s="407" t="s">
        <v>67</v>
      </c>
      <c r="C1101" s="408" t="s">
        <v>853</v>
      </c>
      <c r="D1101" s="409"/>
      <c r="E1101" s="409"/>
      <c r="F1101" s="250"/>
      <c r="G1101" s="78"/>
      <c r="H1101" s="78"/>
      <c r="I1101" s="269"/>
    </row>
    <row r="1102" spans="1:9">
      <c r="A1102" s="250"/>
      <c r="B1102" s="407" t="s">
        <v>127</v>
      </c>
      <c r="C1102" s="408" t="s">
        <v>1294</v>
      </c>
      <c r="D1102" s="409" t="s">
        <v>48</v>
      </c>
      <c r="E1102" s="409">
        <v>11</v>
      </c>
      <c r="F1102" s="250"/>
      <c r="G1102" s="78"/>
      <c r="H1102" s="78"/>
      <c r="I1102" s="269"/>
    </row>
    <row r="1103" spans="1:9">
      <c r="A1103" s="250"/>
      <c r="B1103" s="407" t="s">
        <v>74</v>
      </c>
      <c r="C1103" s="408" t="s">
        <v>110</v>
      </c>
      <c r="D1103" s="409" t="s">
        <v>114</v>
      </c>
      <c r="E1103" s="409"/>
      <c r="F1103" s="250"/>
      <c r="G1103" s="78"/>
      <c r="H1103" s="78"/>
      <c r="I1103" s="269"/>
    </row>
    <row r="1104" spans="1:9">
      <c r="A1104" s="250"/>
      <c r="B1104" s="407" t="s">
        <v>69</v>
      </c>
      <c r="C1104" s="408" t="s">
        <v>852</v>
      </c>
      <c r="D1104" s="409" t="s">
        <v>114</v>
      </c>
      <c r="E1104" s="409"/>
      <c r="F1104" s="250"/>
      <c r="G1104" s="78"/>
      <c r="H1104" s="78"/>
      <c r="I1104" s="269"/>
    </row>
    <row r="1105" spans="1:9">
      <c r="A1105" s="250"/>
      <c r="B1105" s="407" t="s">
        <v>70</v>
      </c>
      <c r="C1105" s="408" t="s">
        <v>850</v>
      </c>
      <c r="D1105" s="409" t="s">
        <v>5</v>
      </c>
      <c r="E1105" s="409">
        <v>1</v>
      </c>
      <c r="F1105" s="250"/>
      <c r="G1105" s="78"/>
      <c r="H1105" s="78"/>
      <c r="I1105" s="269"/>
    </row>
    <row r="1106" spans="1:9">
      <c r="A1106" s="276" t="s">
        <v>461</v>
      </c>
      <c r="B1106" s="284"/>
      <c r="C1106" s="284" t="s">
        <v>8</v>
      </c>
      <c r="D1106" s="250"/>
      <c r="E1106" s="250"/>
      <c r="F1106" s="250"/>
      <c r="G1106" s="78"/>
      <c r="H1106" s="78"/>
      <c r="I1106" s="269"/>
    </row>
    <row r="1107" spans="1:9">
      <c r="A1107" s="250" t="s">
        <v>457</v>
      </c>
      <c r="C1107" s="264" t="s">
        <v>114</v>
      </c>
      <c r="D1107" s="250"/>
      <c r="E1107" s="250"/>
      <c r="F1107" s="250"/>
      <c r="G1107" s="78"/>
      <c r="H1107" s="78"/>
      <c r="I1107" s="269"/>
    </row>
    <row r="1108" spans="1:9" ht="29.25" customHeight="1">
      <c r="A1108" s="250" t="s">
        <v>458</v>
      </c>
      <c r="C1108" s="55" t="s">
        <v>264</v>
      </c>
      <c r="D1108" s="250" t="s">
        <v>4</v>
      </c>
      <c r="E1108" s="250">
        <v>2</v>
      </c>
      <c r="F1108" s="250"/>
      <c r="G1108" s="78"/>
      <c r="H1108" s="78"/>
      <c r="I1108" s="269"/>
    </row>
    <row r="1109" spans="1:9" ht="25.5">
      <c r="A1109" s="250" t="s">
        <v>459</v>
      </c>
      <c r="C1109" s="78" t="s">
        <v>115</v>
      </c>
      <c r="D1109" s="426" t="s">
        <v>114</v>
      </c>
      <c r="E1109" s="426"/>
      <c r="F1109" s="258"/>
      <c r="G1109" s="78"/>
      <c r="H1109" s="78"/>
      <c r="I1109" s="269"/>
    </row>
    <row r="1110" spans="1:9" ht="38.25">
      <c r="A1110" s="250" t="s">
        <v>460</v>
      </c>
      <c r="C1110" s="55" t="s">
        <v>1314</v>
      </c>
      <c r="D1110" s="250" t="s">
        <v>48</v>
      </c>
      <c r="E1110" s="250">
        <v>2</v>
      </c>
      <c r="F1110" s="250"/>
      <c r="G1110" s="78"/>
      <c r="H1110" s="78"/>
      <c r="I1110" s="269"/>
    </row>
    <row r="1111" spans="1:9">
      <c r="A1111" s="250" t="s">
        <v>456</v>
      </c>
      <c r="B1111" s="114"/>
      <c r="C1111" s="78" t="s">
        <v>1165</v>
      </c>
      <c r="D1111" s="261"/>
      <c r="E1111" s="261"/>
      <c r="F1111" s="250"/>
      <c r="G1111" s="78"/>
      <c r="H1111" s="78"/>
      <c r="I1111" s="269"/>
    </row>
    <row r="1112" spans="1:9">
      <c r="A1112" s="250"/>
      <c r="B1112" s="114" t="s">
        <v>611</v>
      </c>
      <c r="C1112" s="78" t="s">
        <v>1167</v>
      </c>
      <c r="D1112" s="421" t="s">
        <v>114</v>
      </c>
      <c r="E1112" s="421"/>
      <c r="F1112" s="250"/>
      <c r="G1112" s="78"/>
      <c r="H1112" s="78"/>
      <c r="I1112" s="269"/>
    </row>
    <row r="1113" spans="1:9">
      <c r="A1113" s="250"/>
      <c r="B1113" s="114" t="s">
        <v>612</v>
      </c>
      <c r="C1113" s="78" t="s">
        <v>1168</v>
      </c>
      <c r="D1113" s="250" t="s">
        <v>5</v>
      </c>
      <c r="E1113" s="250">
        <v>1</v>
      </c>
      <c r="F1113" s="250"/>
      <c r="G1113" s="78"/>
      <c r="H1113" s="78"/>
      <c r="I1113" s="269"/>
    </row>
    <row r="1114" spans="1:9">
      <c r="A1114" s="250"/>
      <c r="B1114" s="114" t="s">
        <v>613</v>
      </c>
      <c r="C1114" s="78" t="s">
        <v>1169</v>
      </c>
      <c r="D1114" s="250" t="s">
        <v>5</v>
      </c>
      <c r="E1114" s="250">
        <v>1</v>
      </c>
      <c r="F1114" s="250"/>
      <c r="G1114" s="78"/>
      <c r="H1114" s="78"/>
      <c r="I1114" s="269"/>
    </row>
    <row r="1115" spans="1:9" ht="22.5" customHeight="1">
      <c r="A1115" s="250" t="s">
        <v>1170</v>
      </c>
      <c r="C1115" s="55" t="s">
        <v>1151</v>
      </c>
      <c r="D1115" s="421" t="s">
        <v>114</v>
      </c>
      <c r="E1115" s="421"/>
      <c r="F1115" s="258"/>
      <c r="G1115" s="78"/>
      <c r="H1115" s="78"/>
      <c r="I1115" s="269"/>
    </row>
    <row r="1116" spans="1:9" ht="22.5" customHeight="1">
      <c r="A1116" s="284" t="s">
        <v>455</v>
      </c>
      <c r="B1116" s="424" t="s">
        <v>139</v>
      </c>
      <c r="C1116" s="424"/>
      <c r="D1116" s="424"/>
      <c r="E1116" s="424"/>
      <c r="F1116" s="276"/>
      <c r="G1116" s="78"/>
      <c r="H1116" s="78"/>
      <c r="I1116" s="269"/>
    </row>
    <row r="1117" spans="1:9">
      <c r="A1117" s="250"/>
      <c r="C1117" s="428" t="s">
        <v>193</v>
      </c>
      <c r="D1117" s="428"/>
      <c r="E1117" s="428"/>
      <c r="F1117" s="262"/>
      <c r="G1117" s="78"/>
      <c r="H1117" s="78"/>
      <c r="I1117" s="269"/>
    </row>
    <row r="1118" spans="1:9">
      <c r="A1118" s="250"/>
      <c r="C1118" s="262" t="s">
        <v>114</v>
      </c>
      <c r="D1118" s="258"/>
      <c r="E1118" s="258"/>
      <c r="F1118" s="258"/>
      <c r="G1118" s="78"/>
      <c r="H1118" s="78"/>
      <c r="I1118" s="269"/>
    </row>
    <row r="1119" spans="1:9" ht="15.75" customHeight="1">
      <c r="A1119" s="316"/>
      <c r="B1119" s="428" t="s">
        <v>143</v>
      </c>
      <c r="C1119" s="428"/>
      <c r="D1119" s="428"/>
      <c r="E1119" s="428"/>
      <c r="F1119" s="262"/>
      <c r="G1119" s="78"/>
      <c r="H1119" s="78"/>
      <c r="I1119" s="269"/>
    </row>
    <row r="1120" spans="1:9" ht="25.5">
      <c r="A1120" s="316" t="s">
        <v>385</v>
      </c>
      <c r="C1120" s="55" t="s">
        <v>267</v>
      </c>
      <c r="D1120" s="250" t="s">
        <v>48</v>
      </c>
      <c r="E1120" s="250">
        <v>2</v>
      </c>
      <c r="F1120" s="250"/>
      <c r="G1120" s="78"/>
      <c r="H1120" s="78"/>
      <c r="I1120" s="269"/>
    </row>
    <row r="1121" spans="1:9">
      <c r="A1121" s="316"/>
      <c r="B1121" s="60" t="s">
        <v>127</v>
      </c>
      <c r="C1121" s="55" t="s">
        <v>266</v>
      </c>
      <c r="D1121" s="250" t="s">
        <v>48</v>
      </c>
      <c r="E1121" s="250">
        <v>2</v>
      </c>
      <c r="F1121" s="250"/>
      <c r="G1121" s="78"/>
      <c r="H1121" s="78"/>
      <c r="I1121" s="269"/>
    </row>
    <row r="1122" spans="1:9">
      <c r="A1122" s="274"/>
      <c r="B1122" s="60" t="s">
        <v>130</v>
      </c>
      <c r="C1122" s="55" t="s">
        <v>857</v>
      </c>
      <c r="D1122" s="250" t="s">
        <v>48</v>
      </c>
      <c r="E1122" s="250">
        <v>2</v>
      </c>
      <c r="F1122" s="250"/>
      <c r="G1122" s="78"/>
      <c r="H1122" s="78"/>
      <c r="I1122" s="269"/>
    </row>
    <row r="1123" spans="1:9">
      <c r="A1123" s="274"/>
      <c r="B1123" s="60" t="s">
        <v>177</v>
      </c>
      <c r="C1123" s="55" t="s">
        <v>885</v>
      </c>
      <c r="D1123" s="250" t="s">
        <v>48</v>
      </c>
      <c r="E1123" s="250">
        <v>2</v>
      </c>
      <c r="F1123" s="250"/>
      <c r="G1123" s="78"/>
      <c r="H1123" s="78"/>
      <c r="I1123" s="269"/>
    </row>
    <row r="1124" spans="1:9" ht="25.5">
      <c r="A1124" s="316"/>
      <c r="B1124" s="60" t="s">
        <v>180</v>
      </c>
      <c r="C1124" s="55" t="s">
        <v>183</v>
      </c>
      <c r="D1124" s="250" t="s">
        <v>48</v>
      </c>
      <c r="E1124" s="250"/>
      <c r="F1124" s="250"/>
      <c r="G1124" s="78"/>
      <c r="H1124" s="78"/>
      <c r="I1124" s="269"/>
    </row>
    <row r="1125" spans="1:9" ht="25.5">
      <c r="A1125" s="316" t="s">
        <v>454</v>
      </c>
      <c r="C1125" s="55" t="s">
        <v>268</v>
      </c>
      <c r="D1125" s="250" t="s">
        <v>48</v>
      </c>
      <c r="E1125" s="250">
        <v>2</v>
      </c>
      <c r="F1125" s="250"/>
      <c r="G1125" s="78"/>
      <c r="H1125" s="78"/>
      <c r="I1125" s="269"/>
    </row>
    <row r="1126" spans="1:9">
      <c r="A1126" s="316"/>
      <c r="B1126" s="60" t="s">
        <v>127</v>
      </c>
      <c r="C1126" s="55" t="s">
        <v>266</v>
      </c>
      <c r="D1126" s="250" t="s">
        <v>48</v>
      </c>
      <c r="E1126" s="250">
        <v>2</v>
      </c>
      <c r="F1126" s="250"/>
      <c r="G1126" s="78"/>
      <c r="H1126" s="78"/>
      <c r="I1126" s="269"/>
    </row>
    <row r="1127" spans="1:9">
      <c r="A1127" s="274"/>
      <c r="B1127" s="60" t="s">
        <v>130</v>
      </c>
      <c r="C1127" s="55" t="s">
        <v>857</v>
      </c>
      <c r="D1127" s="250" t="s">
        <v>48</v>
      </c>
      <c r="E1127" s="250">
        <v>2</v>
      </c>
      <c r="F1127" s="250"/>
      <c r="G1127" s="78"/>
      <c r="H1127" s="78"/>
      <c r="I1127" s="269"/>
    </row>
    <row r="1128" spans="1:9">
      <c r="A1128" s="274"/>
      <c r="B1128" s="60" t="s">
        <v>177</v>
      </c>
      <c r="C1128" s="55" t="s">
        <v>885</v>
      </c>
      <c r="D1128" s="250" t="s">
        <v>48</v>
      </c>
      <c r="E1128" s="250">
        <v>2</v>
      </c>
      <c r="F1128" s="250"/>
      <c r="G1128" s="78"/>
      <c r="H1128" s="78"/>
      <c r="I1128" s="269"/>
    </row>
    <row r="1129" spans="1:9" ht="25.5">
      <c r="A1129" s="316"/>
      <c r="B1129" s="60" t="s">
        <v>180</v>
      </c>
      <c r="C1129" s="55" t="s">
        <v>183</v>
      </c>
      <c r="D1129" s="250" t="s">
        <v>48</v>
      </c>
      <c r="E1129" s="250">
        <v>2</v>
      </c>
      <c r="F1129" s="250"/>
      <c r="G1129" s="78"/>
      <c r="H1129" s="78"/>
      <c r="I1129" s="269"/>
    </row>
    <row r="1130" spans="1:9" ht="25.5">
      <c r="A1130" s="316" t="s">
        <v>386</v>
      </c>
      <c r="C1130" s="55" t="s">
        <v>269</v>
      </c>
      <c r="D1130" s="250" t="s">
        <v>48</v>
      </c>
      <c r="E1130" s="250">
        <v>1</v>
      </c>
      <c r="F1130" s="250"/>
      <c r="G1130" s="78"/>
      <c r="H1130" s="78"/>
      <c r="I1130" s="269"/>
    </row>
    <row r="1131" spans="1:9">
      <c r="A1131" s="316"/>
      <c r="B1131" s="60" t="s">
        <v>127</v>
      </c>
      <c r="C1131" s="55" t="s">
        <v>266</v>
      </c>
      <c r="D1131" s="250" t="s">
        <v>48</v>
      </c>
      <c r="E1131" s="250">
        <v>1</v>
      </c>
      <c r="F1131" s="250"/>
      <c r="G1131" s="78"/>
      <c r="H1131" s="78"/>
      <c r="I1131" s="269"/>
    </row>
    <row r="1132" spans="1:9">
      <c r="A1132" s="274"/>
      <c r="B1132" s="60" t="s">
        <v>130</v>
      </c>
      <c r="C1132" s="55" t="s">
        <v>857</v>
      </c>
      <c r="D1132" s="250" t="s">
        <v>48</v>
      </c>
      <c r="E1132" s="250">
        <v>1</v>
      </c>
      <c r="F1132" s="250"/>
      <c r="G1132" s="78"/>
      <c r="H1132" s="78"/>
      <c r="I1132" s="269"/>
    </row>
    <row r="1133" spans="1:9">
      <c r="A1133" s="274"/>
      <c r="B1133" s="60" t="s">
        <v>177</v>
      </c>
      <c r="C1133" s="55" t="s">
        <v>885</v>
      </c>
      <c r="D1133" s="250" t="s">
        <v>48</v>
      </c>
      <c r="E1133" s="250">
        <v>1</v>
      </c>
      <c r="F1133" s="250"/>
      <c r="G1133" s="78"/>
      <c r="H1133" s="78"/>
      <c r="I1133" s="269"/>
    </row>
    <row r="1134" spans="1:9" ht="25.5">
      <c r="A1134" s="316"/>
      <c r="B1134" s="60" t="s">
        <v>180</v>
      </c>
      <c r="C1134" s="55" t="s">
        <v>183</v>
      </c>
      <c r="D1134" s="250" t="s">
        <v>48</v>
      </c>
      <c r="E1134" s="250">
        <v>1</v>
      </c>
      <c r="F1134" s="250"/>
      <c r="G1134" s="78"/>
      <c r="H1134" s="78"/>
      <c r="I1134" s="269"/>
    </row>
    <row r="1135" spans="1:9">
      <c r="A1135" s="316" t="s">
        <v>386</v>
      </c>
      <c r="C1135" s="55" t="s">
        <v>140</v>
      </c>
      <c r="D1135" s="250" t="s">
        <v>48</v>
      </c>
      <c r="E1135" s="250">
        <v>1</v>
      </c>
      <c r="F1135" s="250"/>
      <c r="G1135" s="78"/>
      <c r="H1135" s="78"/>
      <c r="I1135" s="269"/>
    </row>
    <row r="1136" spans="1:9">
      <c r="A1136" s="316"/>
      <c r="B1136" s="60" t="s">
        <v>127</v>
      </c>
      <c r="C1136" s="55" t="s">
        <v>266</v>
      </c>
      <c r="D1136" s="250" t="s">
        <v>44</v>
      </c>
      <c r="E1136" s="250"/>
      <c r="F1136" s="250"/>
      <c r="G1136" s="78"/>
      <c r="H1136" s="78"/>
      <c r="I1136" s="269"/>
    </row>
    <row r="1137" spans="1:9">
      <c r="A1137" s="316"/>
      <c r="B1137" s="60" t="s">
        <v>130</v>
      </c>
      <c r="C1137" s="55" t="s">
        <v>181</v>
      </c>
      <c r="G1137" s="78"/>
      <c r="H1137" s="78"/>
      <c r="I1137" s="269"/>
    </row>
    <row r="1138" spans="1:9">
      <c r="A1138" s="316"/>
      <c r="B1138" s="60" t="s">
        <v>63</v>
      </c>
      <c r="C1138" s="55" t="s">
        <v>669</v>
      </c>
      <c r="D1138" s="250" t="s">
        <v>48</v>
      </c>
      <c r="E1138" s="250">
        <f>E1120+E1125+E1130</f>
        <v>5</v>
      </c>
      <c r="F1138" s="250"/>
      <c r="G1138" s="78"/>
      <c r="H1138" s="78"/>
      <c r="I1138" s="269"/>
    </row>
    <row r="1139" spans="1:9">
      <c r="A1139" s="316"/>
      <c r="B1139" s="60" t="s">
        <v>64</v>
      </c>
      <c r="C1139" s="55" t="s">
        <v>670</v>
      </c>
      <c r="D1139" s="250" t="s">
        <v>48</v>
      </c>
      <c r="E1139" s="250">
        <v>1</v>
      </c>
      <c r="F1139" s="250"/>
      <c r="G1139" s="78"/>
      <c r="H1139" s="78"/>
      <c r="I1139" s="269"/>
    </row>
    <row r="1140" spans="1:9">
      <c r="A1140" s="316"/>
      <c r="B1140" s="60" t="s">
        <v>177</v>
      </c>
      <c r="C1140" s="55" t="s">
        <v>182</v>
      </c>
      <c r="D1140" s="250" t="s">
        <v>48</v>
      </c>
      <c r="E1140" s="250">
        <v>1</v>
      </c>
      <c r="F1140" s="250"/>
      <c r="G1140" s="78"/>
      <c r="H1140" s="78"/>
      <c r="I1140" s="269"/>
    </row>
    <row r="1141" spans="1:9" ht="25.5">
      <c r="A1141" s="316"/>
      <c r="B1141" s="60" t="s">
        <v>180</v>
      </c>
      <c r="C1141" s="55" t="s">
        <v>183</v>
      </c>
      <c r="D1141" s="250" t="s">
        <v>48</v>
      </c>
      <c r="E1141" s="250">
        <v>1</v>
      </c>
      <c r="F1141" s="250"/>
      <c r="G1141" s="78"/>
      <c r="H1141" s="78"/>
      <c r="I1141" s="269"/>
    </row>
    <row r="1142" spans="1:9">
      <c r="A1142" s="316" t="s">
        <v>453</v>
      </c>
      <c r="C1142" s="55" t="s">
        <v>146</v>
      </c>
      <c r="D1142" s="250" t="s">
        <v>95</v>
      </c>
      <c r="E1142" s="250">
        <v>1</v>
      </c>
      <c r="F1142" s="250"/>
      <c r="G1142" s="78"/>
      <c r="H1142" s="78"/>
      <c r="I1142" s="269"/>
    </row>
    <row r="1143" spans="1:9">
      <c r="A1143" s="316"/>
      <c r="B1143" s="60" t="s">
        <v>127</v>
      </c>
      <c r="C1143" s="55" t="s">
        <v>859</v>
      </c>
      <c r="D1143" s="250" t="s">
        <v>62</v>
      </c>
      <c r="E1143" s="250">
        <f>(E1120+E1125)*2</f>
        <v>8</v>
      </c>
      <c r="F1143" s="250"/>
      <c r="G1143" s="78"/>
      <c r="H1143" s="78"/>
      <c r="I1143" s="269"/>
    </row>
    <row r="1144" spans="1:9">
      <c r="A1144" s="316"/>
      <c r="B1144" s="60" t="s">
        <v>130</v>
      </c>
      <c r="C1144" s="55" t="s">
        <v>189</v>
      </c>
      <c r="D1144" s="250" t="s">
        <v>95</v>
      </c>
      <c r="E1144" s="250">
        <v>1</v>
      </c>
      <c r="F1144" s="250"/>
      <c r="G1144" s="78"/>
      <c r="H1144" s="78"/>
      <c r="I1144" s="269"/>
    </row>
    <row r="1145" spans="1:9">
      <c r="A1145" s="316"/>
      <c r="C1145" s="55"/>
      <c r="D1145" s="250"/>
      <c r="E1145" s="250"/>
      <c r="F1145" s="250"/>
      <c r="G1145" s="78"/>
      <c r="H1145" s="78"/>
      <c r="I1145" s="269"/>
    </row>
    <row r="1146" spans="1:9">
      <c r="A1146" s="250"/>
      <c r="C1146" s="264" t="s">
        <v>147</v>
      </c>
      <c r="D1146" s="250"/>
      <c r="E1146" s="250"/>
      <c r="F1146" s="250"/>
      <c r="G1146" s="78"/>
      <c r="H1146" s="78"/>
      <c r="I1146" s="269"/>
    </row>
    <row r="1147" spans="1:9" ht="25.5">
      <c r="A1147" s="316" t="s">
        <v>387</v>
      </c>
      <c r="C1147" s="55" t="s">
        <v>148</v>
      </c>
      <c r="D1147" s="250" t="s">
        <v>4</v>
      </c>
      <c r="E1147" s="250">
        <v>2</v>
      </c>
      <c r="F1147" s="250"/>
      <c r="G1147" s="78"/>
      <c r="H1147" s="78"/>
      <c r="I1147" s="269"/>
    </row>
    <row r="1148" spans="1:9">
      <c r="A1148" s="316"/>
      <c r="B1148" s="60" t="s">
        <v>127</v>
      </c>
      <c r="C1148" s="55" t="s">
        <v>184</v>
      </c>
      <c r="D1148" s="250" t="s">
        <v>5</v>
      </c>
      <c r="E1148" s="250">
        <v>1</v>
      </c>
      <c r="F1148" s="250"/>
      <c r="G1148" s="78"/>
      <c r="H1148" s="78"/>
      <c r="I1148" s="269"/>
    </row>
    <row r="1149" spans="1:9">
      <c r="A1149" s="316"/>
      <c r="B1149" s="60" t="s">
        <v>130</v>
      </c>
      <c r="C1149" s="55" t="s">
        <v>886</v>
      </c>
      <c r="D1149" s="250" t="s">
        <v>4</v>
      </c>
      <c r="E1149" s="250">
        <v>2</v>
      </c>
      <c r="F1149" s="250"/>
      <c r="G1149" s="78"/>
      <c r="H1149" s="78"/>
      <c r="I1149" s="269"/>
    </row>
    <row r="1150" spans="1:9">
      <c r="A1150" s="316"/>
      <c r="B1150" s="60" t="s">
        <v>177</v>
      </c>
      <c r="C1150" s="55" t="s">
        <v>858</v>
      </c>
      <c r="D1150" s="250" t="s">
        <v>4</v>
      </c>
      <c r="E1150" s="250">
        <v>2</v>
      </c>
      <c r="F1150" s="250"/>
      <c r="G1150" s="78"/>
      <c r="H1150" s="78"/>
      <c r="I1150" s="269"/>
    </row>
    <row r="1151" spans="1:9" ht="25.5">
      <c r="A1151" s="316"/>
      <c r="B1151" s="60" t="s">
        <v>180</v>
      </c>
      <c r="C1151" s="55" t="s">
        <v>183</v>
      </c>
      <c r="D1151" s="250" t="s">
        <v>4</v>
      </c>
      <c r="E1151" s="250">
        <v>2</v>
      </c>
      <c r="F1151" s="250"/>
      <c r="G1151" s="78"/>
      <c r="H1151" s="78"/>
      <c r="I1151" s="269"/>
    </row>
    <row r="1152" spans="1:9">
      <c r="A1152" s="316" t="s">
        <v>388</v>
      </c>
      <c r="C1152" s="55" t="s">
        <v>146</v>
      </c>
      <c r="D1152" s="250"/>
      <c r="E1152" s="250"/>
      <c r="F1152" s="250"/>
      <c r="G1152" s="78"/>
      <c r="H1152" s="78"/>
      <c r="I1152" s="269"/>
    </row>
    <row r="1153" spans="1:9">
      <c r="A1153" s="316"/>
      <c r="B1153" s="60" t="s">
        <v>127</v>
      </c>
      <c r="C1153" s="55" t="s">
        <v>859</v>
      </c>
      <c r="D1153" s="250" t="s">
        <v>62</v>
      </c>
      <c r="E1153" s="250">
        <f>E1147*2</f>
        <v>4</v>
      </c>
      <c r="F1153" s="250"/>
      <c r="G1153" s="78"/>
      <c r="H1153" s="78"/>
      <c r="I1153" s="269"/>
    </row>
    <row r="1154" spans="1:9">
      <c r="A1154" s="316"/>
      <c r="B1154" s="60" t="s">
        <v>130</v>
      </c>
      <c r="C1154" s="55" t="s">
        <v>189</v>
      </c>
      <c r="D1154" s="250" t="s">
        <v>95</v>
      </c>
      <c r="E1154" s="250">
        <v>1</v>
      </c>
      <c r="F1154" s="250"/>
      <c r="G1154" s="78"/>
      <c r="H1154" s="78"/>
      <c r="I1154" s="269"/>
    </row>
    <row r="1155" spans="1:9">
      <c r="A1155" s="250" t="s">
        <v>389</v>
      </c>
      <c r="B1155" s="428" t="s">
        <v>163</v>
      </c>
      <c r="C1155" s="428"/>
      <c r="E1155" s="250"/>
      <c r="F1155" s="250"/>
      <c r="G1155" s="78"/>
      <c r="H1155" s="78"/>
      <c r="I1155" s="269"/>
    </row>
    <row r="1156" spans="1:9">
      <c r="A1156" s="250"/>
      <c r="B1156" s="60" t="s">
        <v>63</v>
      </c>
      <c r="C1156" s="55" t="s">
        <v>865</v>
      </c>
      <c r="E1156" s="250"/>
      <c r="F1156" s="250"/>
      <c r="G1156" s="78"/>
      <c r="H1156" s="78"/>
      <c r="I1156" s="269"/>
    </row>
    <row r="1157" spans="1:9">
      <c r="A1157" s="250"/>
      <c r="B1157" s="114" t="s">
        <v>127</v>
      </c>
      <c r="C1157" s="55" t="s">
        <v>192</v>
      </c>
      <c r="D1157" s="250" t="s">
        <v>62</v>
      </c>
      <c r="E1157" s="250" t="s">
        <v>44</v>
      </c>
      <c r="F1157" s="250"/>
      <c r="G1157" s="78"/>
      <c r="H1157" s="78"/>
      <c r="I1157" s="269"/>
    </row>
    <row r="1158" spans="1:9">
      <c r="A1158" s="250"/>
      <c r="B1158" s="114" t="s">
        <v>130</v>
      </c>
      <c r="C1158" s="55" t="s">
        <v>174</v>
      </c>
      <c r="D1158" s="250" t="s">
        <v>62</v>
      </c>
      <c r="E1158" s="250">
        <f>E1120+E1125+E1130</f>
        <v>5</v>
      </c>
      <c r="F1158" s="250"/>
      <c r="G1158" s="78"/>
      <c r="H1158" s="78"/>
      <c r="I1158" s="269"/>
    </row>
    <row r="1159" spans="1:9">
      <c r="A1159" s="250"/>
      <c r="B1159" s="114" t="s">
        <v>177</v>
      </c>
      <c r="C1159" s="55" t="s">
        <v>695</v>
      </c>
      <c r="D1159" s="250" t="s">
        <v>62</v>
      </c>
      <c r="E1159" s="250">
        <f>2</f>
        <v>2</v>
      </c>
      <c r="F1159" s="250"/>
      <c r="G1159" s="78"/>
      <c r="H1159" s="78"/>
      <c r="I1159" s="269"/>
    </row>
    <row r="1160" spans="1:9" ht="25.5">
      <c r="A1160" s="250"/>
      <c r="B1160" s="60" t="s">
        <v>64</v>
      </c>
      <c r="C1160" s="55" t="s">
        <v>863</v>
      </c>
      <c r="D1160" s="250" t="s">
        <v>4</v>
      </c>
      <c r="E1160" s="250">
        <v>2</v>
      </c>
      <c r="F1160" s="250"/>
      <c r="G1160" s="78"/>
      <c r="H1160" s="78"/>
      <c r="I1160" s="269"/>
    </row>
    <row r="1161" spans="1:9">
      <c r="A1161" s="250"/>
      <c r="B1161" s="60" t="s">
        <v>65</v>
      </c>
      <c r="C1161" s="55" t="s">
        <v>696</v>
      </c>
      <c r="D1161" s="250" t="s">
        <v>5</v>
      </c>
      <c r="E1161" s="250">
        <v>1</v>
      </c>
      <c r="F1161" s="250"/>
      <c r="G1161" s="78"/>
      <c r="H1161" s="78"/>
      <c r="I1161" s="269"/>
    </row>
    <row r="1162" spans="1:9">
      <c r="A1162" s="250"/>
      <c r="B1162" s="60" t="s">
        <v>66</v>
      </c>
      <c r="C1162" s="55" t="s">
        <v>167</v>
      </c>
      <c r="D1162" s="250" t="s">
        <v>4</v>
      </c>
      <c r="E1162" s="250">
        <v>1</v>
      </c>
      <c r="F1162" s="250"/>
      <c r="G1162" s="78"/>
      <c r="H1162" s="78"/>
      <c r="I1162" s="269"/>
    </row>
    <row r="1163" spans="1:9">
      <c r="A1163" s="250"/>
      <c r="B1163" s="60" t="s">
        <v>67</v>
      </c>
      <c r="C1163" s="60" t="s">
        <v>864</v>
      </c>
      <c r="D1163" s="250" t="s">
        <v>4</v>
      </c>
      <c r="E1163" s="250">
        <v>2</v>
      </c>
      <c r="F1163" s="250"/>
      <c r="G1163" s="78"/>
      <c r="H1163" s="78"/>
      <c r="I1163" s="269"/>
    </row>
    <row r="1164" spans="1:9">
      <c r="A1164" s="250"/>
      <c r="B1164" s="60" t="s">
        <v>74</v>
      </c>
      <c r="C1164" s="55" t="s">
        <v>662</v>
      </c>
      <c r="D1164" s="250" t="s">
        <v>4</v>
      </c>
      <c r="E1164" s="250">
        <v>1</v>
      </c>
      <c r="F1164" s="250"/>
      <c r="G1164" s="78"/>
      <c r="H1164" s="78"/>
      <c r="I1164" s="269"/>
    </row>
    <row r="1165" spans="1:9">
      <c r="A1165" s="250"/>
      <c r="B1165" s="60" t="s">
        <v>69</v>
      </c>
      <c r="C1165" s="55" t="s">
        <v>663</v>
      </c>
      <c r="D1165" s="250" t="s">
        <v>4</v>
      </c>
      <c r="E1165" s="250">
        <v>2</v>
      </c>
      <c r="F1165" s="250"/>
      <c r="G1165" s="78"/>
      <c r="H1165" s="78"/>
      <c r="I1165" s="269"/>
    </row>
    <row r="1166" spans="1:9" ht="25.5">
      <c r="A1166" s="250"/>
      <c r="B1166" s="60" t="s">
        <v>70</v>
      </c>
      <c r="C1166" s="55" t="s">
        <v>708</v>
      </c>
      <c r="D1166" s="250" t="s">
        <v>62</v>
      </c>
      <c r="E1166" s="250">
        <v>1</v>
      </c>
      <c r="F1166" s="250"/>
      <c r="G1166" s="78"/>
      <c r="H1166" s="78"/>
      <c r="I1166" s="269"/>
    </row>
    <row r="1167" spans="1:9">
      <c r="A1167" s="250"/>
      <c r="B1167" s="60" t="s">
        <v>175</v>
      </c>
      <c r="C1167" s="55" t="s">
        <v>768</v>
      </c>
      <c r="D1167" s="250"/>
      <c r="E1167" s="250"/>
      <c r="F1167" s="250"/>
      <c r="G1167" s="78"/>
      <c r="H1167" s="78"/>
      <c r="I1167" s="269"/>
    </row>
    <row r="1168" spans="1:9">
      <c r="A1168" s="250"/>
      <c r="B1168" s="253" t="s">
        <v>72</v>
      </c>
      <c r="C1168" s="55" t="s">
        <v>189</v>
      </c>
      <c r="D1168" s="250" t="s">
        <v>5</v>
      </c>
      <c r="E1168" s="65">
        <v>1</v>
      </c>
      <c r="G1168" s="78"/>
      <c r="H1168" s="78"/>
      <c r="I1168" s="269"/>
    </row>
    <row r="1169" spans="1:9">
      <c r="A1169" s="250"/>
      <c r="B1169" s="60" t="s">
        <v>176</v>
      </c>
      <c r="C1169" s="55" t="s">
        <v>710</v>
      </c>
      <c r="D1169" s="250" t="s">
        <v>5</v>
      </c>
      <c r="E1169" s="250">
        <v>1</v>
      </c>
      <c r="F1169" s="250"/>
      <c r="G1169" s="78"/>
      <c r="H1169" s="78"/>
      <c r="I1169" s="269"/>
    </row>
    <row r="1170" spans="1:9">
      <c r="A1170" s="250" t="s">
        <v>392</v>
      </c>
      <c r="B1170" s="422" t="s">
        <v>231</v>
      </c>
      <c r="C1170" s="422"/>
      <c r="D1170" s="422"/>
      <c r="E1170" s="250"/>
      <c r="F1170" s="250"/>
      <c r="G1170" s="78"/>
      <c r="H1170" s="78"/>
      <c r="I1170" s="269"/>
    </row>
    <row r="1171" spans="1:9">
      <c r="A1171" s="250"/>
      <c r="B1171" s="60" t="s">
        <v>127</v>
      </c>
      <c r="C1171" s="246" t="s">
        <v>817</v>
      </c>
      <c r="D1171" s="247"/>
      <c r="E1171" s="250"/>
      <c r="F1171" s="250"/>
      <c r="G1171" s="78"/>
      <c r="H1171" s="78"/>
      <c r="I1171" s="269"/>
    </row>
    <row r="1172" spans="1:9">
      <c r="A1172" s="250"/>
      <c r="B1172" s="60" t="s">
        <v>63</v>
      </c>
      <c r="C1172" s="55" t="s">
        <v>707</v>
      </c>
      <c r="D1172" s="250" t="s">
        <v>4</v>
      </c>
      <c r="E1172" s="250">
        <v>2</v>
      </c>
      <c r="F1172" s="250"/>
      <c r="G1172" s="78"/>
      <c r="H1172" s="78"/>
      <c r="I1172" s="269"/>
    </row>
    <row r="1173" spans="1:9">
      <c r="A1173" s="250"/>
      <c r="B1173" s="60" t="s">
        <v>64</v>
      </c>
      <c r="C1173" s="55" t="s">
        <v>703</v>
      </c>
      <c r="D1173" s="250" t="s">
        <v>4</v>
      </c>
      <c r="E1173" s="250">
        <v>2</v>
      </c>
      <c r="F1173" s="250"/>
      <c r="G1173" s="78"/>
      <c r="H1173" s="78"/>
      <c r="I1173" s="269"/>
    </row>
    <row r="1174" spans="1:9">
      <c r="A1174" s="250"/>
      <c r="B1174" s="60" t="s">
        <v>65</v>
      </c>
      <c r="C1174" s="55" t="s">
        <v>704</v>
      </c>
      <c r="D1174" s="250" t="s">
        <v>4</v>
      </c>
      <c r="E1174" s="250">
        <v>1</v>
      </c>
      <c r="F1174" s="250"/>
      <c r="G1174" s="78"/>
      <c r="H1174" s="78"/>
      <c r="I1174" s="269"/>
    </row>
    <row r="1175" spans="1:9">
      <c r="A1175" s="250"/>
      <c r="B1175" s="60" t="s">
        <v>66</v>
      </c>
      <c r="C1175" s="55" t="s">
        <v>706</v>
      </c>
      <c r="D1175" s="250" t="s">
        <v>48</v>
      </c>
      <c r="E1175" s="250">
        <v>5</v>
      </c>
      <c r="F1175" s="250"/>
      <c r="G1175" s="78"/>
      <c r="H1175" s="78"/>
      <c r="I1175" s="269"/>
    </row>
    <row r="1176" spans="1:9">
      <c r="A1176" s="250"/>
      <c r="B1176" s="60" t="s">
        <v>67</v>
      </c>
      <c r="C1176" s="55" t="s">
        <v>189</v>
      </c>
      <c r="D1176" s="250" t="s">
        <v>95</v>
      </c>
      <c r="E1176" s="250">
        <v>1</v>
      </c>
      <c r="F1176" s="250"/>
      <c r="G1176" s="78"/>
      <c r="H1176" s="78"/>
      <c r="I1176" s="269"/>
    </row>
    <row r="1177" spans="1:9">
      <c r="A1177" s="250"/>
      <c r="B1177" s="60" t="s">
        <v>74</v>
      </c>
      <c r="C1177" s="55" t="s">
        <v>705</v>
      </c>
      <c r="D1177" s="250" t="s">
        <v>95</v>
      </c>
      <c r="E1177" s="250">
        <v>1</v>
      </c>
      <c r="F1177" s="250"/>
      <c r="G1177" s="78"/>
      <c r="H1177" s="78"/>
      <c r="I1177" s="269"/>
    </row>
    <row r="1178" spans="1:9">
      <c r="A1178" s="250"/>
      <c r="B1178" s="60" t="s">
        <v>69</v>
      </c>
      <c r="C1178" s="55" t="s">
        <v>710</v>
      </c>
      <c r="D1178" s="250" t="s">
        <v>95</v>
      </c>
      <c r="E1178" s="250">
        <v>1</v>
      </c>
      <c r="F1178" s="250"/>
      <c r="G1178" s="78"/>
      <c r="H1178" s="78"/>
      <c r="I1178" s="269"/>
    </row>
    <row r="1179" spans="1:9" ht="25.5">
      <c r="A1179" s="250"/>
      <c r="B1179" s="60" t="s">
        <v>130</v>
      </c>
      <c r="C1179" s="55" t="s">
        <v>712</v>
      </c>
      <c r="D1179" s="421" t="s">
        <v>711</v>
      </c>
      <c r="E1179" s="421"/>
      <c r="F1179" s="250"/>
      <c r="G1179" s="78"/>
      <c r="H1179" s="78"/>
      <c r="I1179" s="269"/>
    </row>
    <row r="1180" spans="1:9" ht="15.75" customHeight="1">
      <c r="A1180" s="250" t="s">
        <v>452</v>
      </c>
      <c r="B1180" s="424" t="s">
        <v>158</v>
      </c>
      <c r="C1180" s="424"/>
      <c r="D1180" s="424"/>
      <c r="E1180" s="424"/>
      <c r="F1180" s="276"/>
      <c r="G1180" s="78"/>
      <c r="H1180" s="78"/>
      <c r="I1180" s="269"/>
    </row>
    <row r="1181" spans="1:9">
      <c r="A1181" s="250"/>
      <c r="C1181" s="55" t="s">
        <v>114</v>
      </c>
      <c r="D1181" s="250"/>
      <c r="E1181" s="250"/>
      <c r="F1181" s="250"/>
      <c r="G1181" s="78"/>
      <c r="H1181" s="78"/>
      <c r="I1181" s="269"/>
    </row>
    <row r="1182" spans="1:9">
      <c r="A1182" s="250" t="s">
        <v>390</v>
      </c>
      <c r="C1182" s="264" t="s">
        <v>194</v>
      </c>
      <c r="D1182" s="250"/>
      <c r="E1182" s="250"/>
      <c r="F1182" s="250"/>
      <c r="G1182" s="78"/>
      <c r="H1182" s="78"/>
      <c r="I1182" s="269"/>
    </row>
    <row r="1183" spans="1:9">
      <c r="A1183" s="250"/>
      <c r="C1183" s="387" t="s">
        <v>114</v>
      </c>
      <c r="E1183" s="250"/>
      <c r="F1183" s="250"/>
      <c r="G1183" s="78"/>
      <c r="H1183" s="78"/>
      <c r="I1183" s="269"/>
    </row>
    <row r="1184" spans="1:9">
      <c r="A1184" s="250" t="s">
        <v>391</v>
      </c>
      <c r="C1184" s="251" t="s">
        <v>200</v>
      </c>
      <c r="D1184" s="250"/>
      <c r="E1184" s="250"/>
      <c r="F1184" s="250"/>
      <c r="G1184" s="78"/>
      <c r="H1184" s="78"/>
      <c r="I1184" s="269"/>
    </row>
    <row r="1185" spans="1:9" ht="18" customHeight="1">
      <c r="A1185" s="250"/>
      <c r="C1185" s="55" t="s">
        <v>197</v>
      </c>
      <c r="D1185" s="250"/>
      <c r="E1185" s="250"/>
      <c r="F1185" s="250"/>
      <c r="G1185" s="78"/>
      <c r="H1185" s="78"/>
      <c r="I1185" s="269"/>
    </row>
    <row r="1186" spans="1:9">
      <c r="A1186" s="250"/>
      <c r="B1186" s="60" t="s">
        <v>63</v>
      </c>
      <c r="C1186" s="55" t="s">
        <v>198</v>
      </c>
      <c r="D1186" s="250" t="s">
        <v>95</v>
      </c>
      <c r="E1186" s="250">
        <v>1</v>
      </c>
      <c r="F1186" s="250"/>
      <c r="G1186" s="78"/>
      <c r="H1186" s="78"/>
      <c r="I1186" s="269"/>
    </row>
    <row r="1187" spans="1:9">
      <c r="A1187" s="250"/>
      <c r="B1187" s="60" t="s">
        <v>64</v>
      </c>
      <c r="C1187" s="55" t="s">
        <v>199</v>
      </c>
      <c r="D1187" s="250" t="s">
        <v>95</v>
      </c>
      <c r="E1187" s="250">
        <v>1</v>
      </c>
      <c r="F1187" s="250"/>
      <c r="G1187" s="78"/>
      <c r="H1187" s="78"/>
      <c r="I1187" s="269"/>
    </row>
    <row r="1188" spans="1:9" ht="25.5">
      <c r="A1188" s="250" t="s">
        <v>451</v>
      </c>
      <c r="C1188" s="251" t="s">
        <v>675</v>
      </c>
      <c r="D1188" s="74"/>
      <c r="E1188" s="75"/>
      <c r="F1188" s="75"/>
      <c r="G1188" s="78"/>
      <c r="H1188" s="78"/>
      <c r="I1188" s="269"/>
    </row>
    <row r="1189" spans="1:9">
      <c r="A1189" s="250" t="s">
        <v>394</v>
      </c>
      <c r="C1189" s="72" t="s">
        <v>621</v>
      </c>
      <c r="D1189" s="74"/>
      <c r="E1189" s="75"/>
      <c r="F1189" s="75"/>
      <c r="G1189" s="78"/>
      <c r="H1189" s="78"/>
      <c r="I1189" s="269"/>
    </row>
    <row r="1190" spans="1:9">
      <c r="A1190" s="250"/>
      <c r="B1190" s="60" t="s">
        <v>63</v>
      </c>
      <c r="C1190" s="72" t="s">
        <v>203</v>
      </c>
      <c r="D1190" s="74" t="s">
        <v>214</v>
      </c>
      <c r="E1190" s="75">
        <v>1</v>
      </c>
      <c r="F1190" s="75"/>
      <c r="G1190" s="78"/>
      <c r="H1190" s="78"/>
      <c r="I1190" s="269"/>
    </row>
    <row r="1191" spans="1:9">
      <c r="A1191" s="250"/>
      <c r="B1191" s="60" t="s">
        <v>64</v>
      </c>
      <c r="C1191" s="72" t="s">
        <v>204</v>
      </c>
      <c r="D1191" s="74" t="s">
        <v>214</v>
      </c>
      <c r="E1191" s="75">
        <v>1</v>
      </c>
      <c r="F1191" s="75"/>
      <c r="G1191" s="78"/>
      <c r="H1191" s="78"/>
      <c r="I1191" s="269"/>
    </row>
    <row r="1192" spans="1:9">
      <c r="A1192" s="250" t="s">
        <v>395</v>
      </c>
      <c r="C1192" s="72" t="s">
        <v>205</v>
      </c>
      <c r="D1192" s="74" t="s">
        <v>216</v>
      </c>
      <c r="E1192" s="75">
        <v>1</v>
      </c>
      <c r="F1192" s="75"/>
      <c r="G1192" s="78"/>
      <c r="H1192" s="78"/>
      <c r="I1192" s="269"/>
    </row>
    <row r="1193" spans="1:9">
      <c r="A1193" s="250" t="s">
        <v>445</v>
      </c>
      <c r="C1193" s="251" t="s">
        <v>206</v>
      </c>
      <c r="D1193" s="74"/>
      <c r="E1193" s="74"/>
      <c r="F1193" s="74"/>
      <c r="G1193" s="78"/>
      <c r="H1193" s="78"/>
      <c r="I1193" s="269"/>
    </row>
    <row r="1194" spans="1:9" ht="25.5">
      <c r="A1194" s="250" t="s">
        <v>446</v>
      </c>
      <c r="C1194" s="72" t="s">
        <v>220</v>
      </c>
      <c r="D1194" s="74" t="s">
        <v>214</v>
      </c>
      <c r="E1194" s="74">
        <v>1</v>
      </c>
      <c r="F1194" s="74"/>
      <c r="G1194" s="78"/>
      <c r="H1194" s="78"/>
      <c r="I1194" s="269"/>
    </row>
    <row r="1195" spans="1:9">
      <c r="A1195" s="284"/>
      <c r="B1195" s="60" t="s">
        <v>63</v>
      </c>
      <c r="C1195" s="73" t="s">
        <v>622</v>
      </c>
      <c r="D1195" s="74" t="s">
        <v>48</v>
      </c>
      <c r="E1195" s="74">
        <v>2</v>
      </c>
      <c r="F1195" s="74"/>
      <c r="G1195" s="78"/>
      <c r="H1195" s="78"/>
      <c r="I1195" s="269"/>
    </row>
    <row r="1196" spans="1:9">
      <c r="A1196" s="78"/>
      <c r="B1196" s="60" t="s">
        <v>64</v>
      </c>
      <c r="C1196" s="73" t="s">
        <v>623</v>
      </c>
      <c r="D1196" s="74" t="s">
        <v>48</v>
      </c>
      <c r="E1196" s="74">
        <v>2</v>
      </c>
      <c r="F1196" s="74"/>
      <c r="G1196" s="78"/>
      <c r="H1196" s="78"/>
      <c r="I1196" s="269"/>
    </row>
    <row r="1197" spans="1:9">
      <c r="A1197" s="78"/>
      <c r="B1197" s="60" t="s">
        <v>65</v>
      </c>
      <c r="C1197" s="72" t="s">
        <v>910</v>
      </c>
      <c r="D1197" s="74" t="s">
        <v>48</v>
      </c>
      <c r="E1197" s="74">
        <v>1</v>
      </c>
      <c r="F1197" s="74"/>
      <c r="G1197" s="78"/>
      <c r="H1197" s="78"/>
      <c r="I1197" s="269"/>
    </row>
    <row r="1198" spans="1:9">
      <c r="A1198" s="78"/>
      <c r="B1198" s="60" t="s">
        <v>66</v>
      </c>
      <c r="C1198" s="73" t="s">
        <v>207</v>
      </c>
      <c r="D1198" s="74" t="s">
        <v>95</v>
      </c>
      <c r="E1198" s="74">
        <v>1</v>
      </c>
      <c r="F1198" s="74"/>
      <c r="G1198" s="78"/>
      <c r="H1198" s="78"/>
      <c r="I1198" s="269"/>
    </row>
    <row r="1199" spans="1:9">
      <c r="A1199" s="78" t="s">
        <v>447</v>
      </c>
      <c r="C1199" s="72" t="s">
        <v>208</v>
      </c>
      <c r="D1199" s="74"/>
      <c r="E1199" s="74"/>
      <c r="F1199" s="74"/>
      <c r="G1199" s="78"/>
      <c r="H1199" s="78"/>
      <c r="I1199" s="269"/>
    </row>
    <row r="1200" spans="1:9">
      <c r="A1200" s="250"/>
      <c r="B1200" s="60" t="s">
        <v>63</v>
      </c>
      <c r="C1200" s="248" t="s">
        <v>270</v>
      </c>
      <c r="D1200" s="74" t="s">
        <v>48</v>
      </c>
      <c r="E1200" s="74">
        <v>2</v>
      </c>
      <c r="F1200" s="74"/>
      <c r="G1200" s="78"/>
      <c r="H1200" s="78"/>
      <c r="I1200" s="269"/>
    </row>
    <row r="1201" spans="1:9">
      <c r="A1201" s="250"/>
      <c r="B1201" s="60" t="s">
        <v>64</v>
      </c>
      <c r="C1201" s="73" t="s">
        <v>271</v>
      </c>
      <c r="D1201" s="74" t="s">
        <v>48</v>
      </c>
      <c r="E1201" s="74">
        <v>2</v>
      </c>
      <c r="F1201" s="74"/>
      <c r="H1201" s="78"/>
      <c r="I1201" s="86"/>
    </row>
    <row r="1202" spans="1:9" s="57" customFormat="1" ht="19.5" customHeight="1">
      <c r="A1202" s="250"/>
      <c r="B1202" s="60" t="s">
        <v>65</v>
      </c>
      <c r="C1202" s="248" t="s">
        <v>209</v>
      </c>
      <c r="D1202" s="74" t="s">
        <v>214</v>
      </c>
      <c r="E1202" s="74">
        <v>1</v>
      </c>
      <c r="F1202" s="74"/>
      <c r="G1202" s="77"/>
      <c r="H1202" s="78"/>
      <c r="I1202" s="86"/>
    </row>
    <row r="1203" spans="1:9" ht="15" customHeight="1">
      <c r="A1203" s="78" t="s">
        <v>448</v>
      </c>
      <c r="B1203" s="422" t="s">
        <v>210</v>
      </c>
      <c r="C1203" s="422"/>
      <c r="D1203" s="74"/>
      <c r="E1203" s="74"/>
      <c r="F1203" s="74"/>
      <c r="H1203" s="78"/>
      <c r="I1203" s="86"/>
    </row>
    <row r="1204" spans="1:9" ht="15.75" customHeight="1">
      <c r="A1204" s="78" t="s">
        <v>789</v>
      </c>
      <c r="B1204" s="423" t="s">
        <v>211</v>
      </c>
      <c r="C1204" s="423"/>
      <c r="D1204" s="74" t="s">
        <v>214</v>
      </c>
      <c r="E1204" s="74">
        <v>1</v>
      </c>
      <c r="F1204" s="74"/>
      <c r="H1204" s="78"/>
      <c r="I1204" s="86"/>
    </row>
    <row r="1205" spans="1:9" s="57" customFormat="1" ht="15.75" customHeight="1">
      <c r="A1205" s="78" t="s">
        <v>790</v>
      </c>
      <c r="B1205" s="423" t="s">
        <v>212</v>
      </c>
      <c r="C1205" s="423"/>
      <c r="D1205" s="74" t="s">
        <v>62</v>
      </c>
      <c r="E1205" s="74">
        <f>2*2</f>
        <v>4</v>
      </c>
      <c r="F1205" s="74"/>
      <c r="G1205" s="77"/>
      <c r="H1205" s="78"/>
      <c r="I1205" s="87"/>
    </row>
    <row r="1206" spans="1:9" ht="15" customHeight="1">
      <c r="A1206" s="78" t="s">
        <v>396</v>
      </c>
      <c r="B1206" s="422" t="s">
        <v>217</v>
      </c>
      <c r="C1206" s="422"/>
      <c r="D1206" s="429" t="s">
        <v>213</v>
      </c>
      <c r="E1206" s="429"/>
      <c r="F1206" s="249"/>
      <c r="H1206" s="78"/>
      <c r="I1206" s="86"/>
    </row>
    <row r="1207" spans="1:9" ht="25.5" customHeight="1">
      <c r="A1207" s="78" t="s">
        <v>449</v>
      </c>
      <c r="B1207" s="441" t="s">
        <v>715</v>
      </c>
      <c r="C1207" s="441"/>
      <c r="D1207" s="444" t="s">
        <v>213</v>
      </c>
      <c r="E1207" s="444"/>
      <c r="F1207" s="245"/>
      <c r="H1207" s="78"/>
      <c r="I1207" s="86"/>
    </row>
    <row r="1208" spans="1:9" ht="15" customHeight="1">
      <c r="A1208" s="78" t="s">
        <v>450</v>
      </c>
      <c r="B1208" s="441" t="s">
        <v>920</v>
      </c>
      <c r="C1208" s="441"/>
      <c r="D1208" s="245"/>
      <c r="E1208" s="245"/>
      <c r="F1208" s="245"/>
      <c r="H1208" s="78"/>
      <c r="I1208" s="86"/>
    </row>
    <row r="1209" spans="1:9" ht="15" customHeight="1">
      <c r="A1209" s="78"/>
      <c r="B1209" s="246" t="s">
        <v>611</v>
      </c>
      <c r="C1209" s="78" t="s">
        <v>750</v>
      </c>
      <c r="D1209" s="444" t="s">
        <v>213</v>
      </c>
      <c r="E1209" s="444"/>
      <c r="F1209" s="245"/>
      <c r="H1209" s="78"/>
      <c r="I1209" s="86"/>
    </row>
    <row r="1210" spans="1:9" ht="15" customHeight="1">
      <c r="A1210" s="78"/>
      <c r="B1210" s="246" t="s">
        <v>612</v>
      </c>
      <c r="C1210" s="78" t="s">
        <v>751</v>
      </c>
      <c r="D1210" s="444" t="s">
        <v>213</v>
      </c>
      <c r="E1210" s="444"/>
      <c r="F1210" s="245"/>
      <c r="H1210" s="78"/>
      <c r="I1210" s="86"/>
    </row>
    <row r="1211" spans="1:9" ht="15" customHeight="1">
      <c r="A1211" s="78"/>
      <c r="B1211" s="246" t="s">
        <v>613</v>
      </c>
      <c r="C1211" s="78" t="s">
        <v>752</v>
      </c>
      <c r="D1211" s="444" t="s">
        <v>213</v>
      </c>
      <c r="E1211" s="444"/>
      <c r="F1211" s="245"/>
      <c r="H1211" s="78"/>
      <c r="I1211" s="86"/>
    </row>
    <row r="1212" spans="1:9" ht="15" customHeight="1">
      <c r="B1212" s="246" t="s">
        <v>614</v>
      </c>
      <c r="C1212" s="78" t="s">
        <v>1244</v>
      </c>
      <c r="D1212" s="254" t="s">
        <v>62</v>
      </c>
      <c r="E1212" s="254">
        <v>1</v>
      </c>
      <c r="F1212" s="254"/>
      <c r="H1212" s="78"/>
      <c r="I1212" s="86"/>
    </row>
    <row r="1213" spans="1:9" ht="15" customHeight="1">
      <c r="B1213" s="246" t="s">
        <v>615</v>
      </c>
      <c r="C1213" s="78" t="s">
        <v>833</v>
      </c>
      <c r="D1213" s="254" t="s">
        <v>0</v>
      </c>
      <c r="E1213" s="254">
        <v>1</v>
      </c>
      <c r="F1213" s="254"/>
      <c r="H1213" s="78"/>
      <c r="I1213" s="86"/>
    </row>
    <row r="1214" spans="1:9" ht="15" customHeight="1">
      <c r="A1214" s="78" t="s">
        <v>931</v>
      </c>
      <c r="B1214" s="441" t="s">
        <v>834</v>
      </c>
      <c r="C1214" s="441"/>
      <c r="D1214" s="444" t="s">
        <v>213</v>
      </c>
      <c r="E1214" s="444"/>
      <c r="F1214" s="245"/>
      <c r="H1214" s="78"/>
      <c r="I1214" s="86"/>
    </row>
    <row r="1215" spans="1:9" ht="15" customHeight="1">
      <c r="A1215" s="78" t="s">
        <v>932</v>
      </c>
      <c r="B1215" s="441" t="s">
        <v>921</v>
      </c>
      <c r="C1215" s="441"/>
      <c r="D1215" s="245"/>
      <c r="E1215" s="245"/>
      <c r="F1215" s="245"/>
      <c r="H1215" s="78"/>
      <c r="I1215" s="86"/>
    </row>
    <row r="1216" spans="1:9" ht="15" customHeight="1">
      <c r="A1216" s="78"/>
      <c r="B1216" s="246" t="s">
        <v>611</v>
      </c>
      <c r="C1216" s="246" t="s">
        <v>922</v>
      </c>
      <c r="D1216" s="254" t="s">
        <v>5</v>
      </c>
      <c r="E1216" s="254">
        <v>1</v>
      </c>
      <c r="F1216" s="254"/>
      <c r="H1216" s="78"/>
      <c r="I1216" s="86"/>
    </row>
    <row r="1217" spans="1:9" ht="15" customHeight="1">
      <c r="A1217" s="78"/>
      <c r="B1217" s="246" t="s">
        <v>612</v>
      </c>
      <c r="C1217" s="246" t="s">
        <v>923</v>
      </c>
      <c r="D1217" s="254" t="s">
        <v>5</v>
      </c>
      <c r="E1217" s="254">
        <v>1</v>
      </c>
      <c r="F1217" s="254"/>
      <c r="H1217" s="78"/>
      <c r="I1217" s="86"/>
    </row>
    <row r="1218" spans="1:9" ht="25.5" customHeight="1">
      <c r="A1218" s="78" t="s">
        <v>933</v>
      </c>
      <c r="B1218" s="441" t="s">
        <v>1150</v>
      </c>
      <c r="C1218" s="441"/>
      <c r="D1218" s="421" t="s">
        <v>114</v>
      </c>
      <c r="E1218" s="421"/>
      <c r="F1218" s="245"/>
      <c r="H1218" s="78"/>
      <c r="I1218" s="86"/>
    </row>
    <row r="1219" spans="1:9" ht="15" customHeight="1">
      <c r="A1219" s="78" t="s">
        <v>393</v>
      </c>
      <c r="B1219" s="422" t="s">
        <v>227</v>
      </c>
      <c r="C1219" s="422"/>
      <c r="D1219" s="74"/>
      <c r="E1219" s="74"/>
      <c r="F1219" s="74"/>
      <c r="H1219" s="78"/>
      <c r="I1219" s="86"/>
    </row>
    <row r="1220" spans="1:9" ht="28.5" customHeight="1">
      <c r="A1220" s="60" t="s">
        <v>398</v>
      </c>
      <c r="B1220" s="423" t="s">
        <v>236</v>
      </c>
      <c r="C1220" s="423"/>
      <c r="D1220" s="74" t="s">
        <v>214</v>
      </c>
      <c r="E1220" s="74">
        <v>1</v>
      </c>
      <c r="F1220" s="74"/>
      <c r="H1220" s="78"/>
      <c r="I1220" s="86"/>
    </row>
    <row r="1221" spans="1:9" ht="30" customHeight="1">
      <c r="A1221" s="60" t="s">
        <v>399</v>
      </c>
      <c r="B1221" s="423" t="s">
        <v>272</v>
      </c>
      <c r="C1221" s="423"/>
      <c r="D1221" s="74" t="s">
        <v>214</v>
      </c>
      <c r="E1221" s="74">
        <v>1</v>
      </c>
      <c r="F1221" s="74"/>
      <c r="H1221" s="78"/>
      <c r="I1221" s="86"/>
    </row>
    <row r="1222" spans="1:9" ht="33.75" customHeight="1">
      <c r="A1222" s="60" t="s">
        <v>400</v>
      </c>
      <c r="B1222" s="423" t="str">
        <f>B549</f>
        <v xml:space="preserve">Complete solar system (1kW solar panel) including 12V VRLA maintenace free battery and other accessories for Substation emergency DC Lighting </v>
      </c>
      <c r="C1222" s="423"/>
      <c r="D1222" s="74" t="s">
        <v>4</v>
      </c>
      <c r="E1222" s="74">
        <v>1</v>
      </c>
      <c r="F1222" s="74"/>
      <c r="H1222" s="78"/>
      <c r="I1222" s="86"/>
    </row>
    <row r="1223" spans="1:9" ht="29.25" customHeight="1">
      <c r="A1223" s="78" t="s">
        <v>397</v>
      </c>
      <c r="B1223" s="422" t="s">
        <v>777</v>
      </c>
      <c r="C1223" s="422"/>
      <c r="D1223" s="74"/>
      <c r="E1223" s="74"/>
      <c r="F1223" s="74"/>
      <c r="H1223" s="78"/>
      <c r="I1223" s="86"/>
    </row>
    <row r="1224" spans="1:9" ht="15" customHeight="1">
      <c r="A1224" s="78" t="s">
        <v>791</v>
      </c>
      <c r="B1224" s="423" t="s">
        <v>229</v>
      </c>
      <c r="C1224" s="423"/>
      <c r="D1224" s="74" t="s">
        <v>214</v>
      </c>
      <c r="E1224" s="74">
        <v>1</v>
      </c>
      <c r="F1224" s="74"/>
      <c r="H1224" s="78"/>
      <c r="I1224" s="86"/>
    </row>
    <row r="1225" spans="1:9" ht="15" customHeight="1">
      <c r="A1225" s="78" t="s">
        <v>792</v>
      </c>
      <c r="B1225" s="423" t="s">
        <v>767</v>
      </c>
      <c r="C1225" s="423"/>
      <c r="D1225" s="74" t="s">
        <v>214</v>
      </c>
      <c r="E1225" s="74">
        <v>1</v>
      </c>
      <c r="F1225" s="74"/>
      <c r="H1225" s="78"/>
      <c r="I1225" s="86"/>
    </row>
    <row r="1226" spans="1:9" ht="27.75" customHeight="1">
      <c r="A1226" s="78" t="s">
        <v>793</v>
      </c>
      <c r="B1226" s="423" t="s">
        <v>319</v>
      </c>
      <c r="C1226" s="423"/>
      <c r="D1226" s="74" t="s">
        <v>214</v>
      </c>
      <c r="E1226" s="74">
        <v>1</v>
      </c>
      <c r="F1226" s="74"/>
      <c r="H1226" s="78"/>
      <c r="I1226" s="86"/>
    </row>
    <row r="1227" spans="1:9" ht="27" customHeight="1">
      <c r="A1227" s="78" t="s">
        <v>794</v>
      </c>
      <c r="B1227" s="423" t="s">
        <v>1178</v>
      </c>
      <c r="C1227" s="423"/>
      <c r="D1227" s="74" t="s">
        <v>95</v>
      </c>
      <c r="E1227" s="74">
        <v>1</v>
      </c>
      <c r="F1227" s="249"/>
      <c r="H1227" s="78"/>
      <c r="I1227" s="86"/>
    </row>
    <row r="1228" spans="1:9">
      <c r="A1228" s="79" t="s">
        <v>627</v>
      </c>
      <c r="B1228" s="80"/>
      <c r="C1228" s="80"/>
      <c r="D1228" s="74"/>
      <c r="E1228" s="74"/>
      <c r="F1228" s="74"/>
      <c r="G1228" s="78"/>
      <c r="H1228" s="78"/>
      <c r="I1228" s="269"/>
    </row>
    <row r="1229" spans="1:9">
      <c r="A1229" s="79" t="s">
        <v>1283</v>
      </c>
      <c r="B1229" s="80"/>
      <c r="C1229" s="80"/>
      <c r="D1229" s="75"/>
      <c r="E1229" s="74"/>
      <c r="F1229" s="74"/>
      <c r="G1229" s="78"/>
      <c r="H1229" s="78"/>
      <c r="I1229" s="259"/>
    </row>
    <row r="1232" spans="1:9" s="57" customFormat="1" ht="33" customHeight="1">
      <c r="A1232" s="446" t="s">
        <v>401</v>
      </c>
      <c r="B1232" s="446"/>
      <c r="C1232" s="446"/>
      <c r="D1232" s="446"/>
      <c r="E1232" s="446"/>
      <c r="F1232" s="446"/>
      <c r="G1232" s="446"/>
      <c r="H1232" s="446"/>
      <c r="I1232" s="446"/>
    </row>
    <row r="1234" spans="1:10" ht="14.25" customHeight="1">
      <c r="A1234" s="426" t="s">
        <v>245</v>
      </c>
      <c r="B1234" s="426" t="s">
        <v>246</v>
      </c>
      <c r="C1234" s="426"/>
      <c r="D1234" s="434" t="s">
        <v>1</v>
      </c>
      <c r="E1234" s="434" t="s">
        <v>12</v>
      </c>
      <c r="F1234" s="256"/>
      <c r="G1234" s="435" t="s">
        <v>13</v>
      </c>
      <c r="H1234" s="435"/>
      <c r="I1234" s="447"/>
      <c r="J1234" s="447"/>
    </row>
    <row r="1235" spans="1:10" s="56" customFormat="1">
      <c r="A1235" s="426"/>
      <c r="B1235" s="426"/>
      <c r="C1235" s="426"/>
      <c r="D1235" s="434"/>
      <c r="E1235" s="434"/>
      <c r="F1235" s="256"/>
      <c r="G1235" s="304" t="s">
        <v>10</v>
      </c>
      <c r="H1235" s="304" t="s">
        <v>19</v>
      </c>
      <c r="I1235" s="282"/>
      <c r="J1235" s="278"/>
    </row>
    <row r="1236" spans="1:10" s="56" customFormat="1">
      <c r="A1236" s="426"/>
      <c r="B1236" s="426"/>
      <c r="C1236" s="426"/>
      <c r="D1236" s="434"/>
      <c r="E1236" s="434"/>
      <c r="F1236" s="256"/>
      <c r="G1236" s="304" t="s">
        <v>14</v>
      </c>
      <c r="H1236" s="304" t="s">
        <v>14</v>
      </c>
      <c r="I1236" s="282"/>
      <c r="J1236" s="278"/>
    </row>
    <row r="1237" spans="1:10">
      <c r="A1237" s="426"/>
      <c r="B1237" s="426"/>
      <c r="C1237" s="426"/>
      <c r="D1237" s="434"/>
      <c r="E1237" s="306" t="s">
        <v>15</v>
      </c>
      <c r="F1237" s="306"/>
      <c r="G1237" s="307" t="s">
        <v>16</v>
      </c>
      <c r="H1237" s="308" t="s">
        <v>17</v>
      </c>
      <c r="I1237" s="351"/>
      <c r="J1237" s="279"/>
    </row>
    <row r="1238" spans="1:10">
      <c r="A1238" s="276" t="s">
        <v>402</v>
      </c>
      <c r="B1238" s="427" t="s">
        <v>3</v>
      </c>
      <c r="C1238" s="427"/>
      <c r="D1238" s="427"/>
      <c r="E1238" s="427"/>
      <c r="F1238" s="284"/>
      <c r="G1238" s="284"/>
      <c r="H1238" s="284"/>
      <c r="I1238" s="352"/>
    </row>
    <row r="1239" spans="1:10" ht="15">
      <c r="B1239" s="448" t="s">
        <v>114</v>
      </c>
      <c r="C1239" s="448"/>
      <c r="D1239" s="448"/>
      <c r="E1239" s="448"/>
      <c r="F1239" s="252"/>
    </row>
    <row r="1241" spans="1:10" ht="23.25" customHeight="1">
      <c r="A1241" s="263" t="s">
        <v>403</v>
      </c>
      <c r="B1241" s="424" t="s">
        <v>89</v>
      </c>
      <c r="C1241" s="424"/>
      <c r="D1241" s="424"/>
      <c r="E1241" s="424"/>
      <c r="F1241" s="276"/>
      <c r="G1241" s="78"/>
      <c r="H1241" s="78"/>
      <c r="I1241" s="269"/>
    </row>
    <row r="1242" spans="1:10" ht="24.75" customHeight="1">
      <c r="A1242" s="426" t="s">
        <v>404</v>
      </c>
      <c r="B1242" s="428" t="s">
        <v>253</v>
      </c>
      <c r="C1242" s="428"/>
      <c r="D1242" s="250"/>
      <c r="E1242" s="250"/>
      <c r="F1242" s="250"/>
      <c r="G1242" s="78"/>
      <c r="H1242" s="78"/>
      <c r="I1242" s="269"/>
    </row>
    <row r="1243" spans="1:10" ht="24.75" customHeight="1">
      <c r="A1243" s="426"/>
      <c r="B1243" s="262" t="s">
        <v>250</v>
      </c>
      <c r="C1243" s="262" t="s">
        <v>251</v>
      </c>
      <c r="D1243" s="250" t="s">
        <v>48</v>
      </c>
      <c r="E1243" s="250">
        <v>2</v>
      </c>
      <c r="F1243" s="250"/>
      <c r="G1243" s="78"/>
      <c r="H1243" s="78"/>
      <c r="I1243" s="269"/>
    </row>
    <row r="1244" spans="1:10" ht="24.75" customHeight="1">
      <c r="A1244" s="426"/>
      <c r="B1244" s="428" t="s">
        <v>256</v>
      </c>
      <c r="C1244" s="428"/>
      <c r="D1244" s="250"/>
      <c r="E1244" s="250"/>
      <c r="F1244" s="250"/>
      <c r="G1244" s="78"/>
      <c r="H1244" s="78"/>
      <c r="I1244" s="269"/>
    </row>
    <row r="1245" spans="1:10">
      <c r="A1245" s="426"/>
      <c r="B1245" s="254" t="s">
        <v>63</v>
      </c>
      <c r="C1245" s="55" t="s">
        <v>872</v>
      </c>
      <c r="D1245" s="250" t="s">
        <v>5</v>
      </c>
      <c r="E1245" s="250">
        <v>1</v>
      </c>
      <c r="F1245" s="250"/>
      <c r="G1245" s="78"/>
      <c r="H1245" s="78"/>
      <c r="I1245" s="269"/>
    </row>
    <row r="1246" spans="1:10" ht="38.25">
      <c r="A1246" s="426"/>
      <c r="B1246" s="254" t="s">
        <v>64</v>
      </c>
      <c r="C1246" s="55" t="s">
        <v>960</v>
      </c>
      <c r="D1246" s="250" t="s">
        <v>4</v>
      </c>
      <c r="E1246" s="250">
        <v>1</v>
      </c>
      <c r="F1246" s="250"/>
      <c r="G1246" s="78"/>
      <c r="H1246" s="78"/>
      <c r="I1246" s="269"/>
    </row>
    <row r="1247" spans="1:10" ht="25.5">
      <c r="A1247" s="426"/>
      <c r="B1247" s="254" t="s">
        <v>65</v>
      </c>
      <c r="C1247" s="55" t="s">
        <v>961</v>
      </c>
      <c r="D1247" s="250" t="s">
        <v>59</v>
      </c>
      <c r="E1247" s="250">
        <v>2</v>
      </c>
      <c r="F1247" s="250"/>
      <c r="G1247" s="78"/>
      <c r="H1247" s="78"/>
      <c r="I1247" s="269"/>
    </row>
    <row r="1248" spans="1:10" ht="25.5">
      <c r="A1248" s="426"/>
      <c r="B1248" s="254" t="s">
        <v>66</v>
      </c>
      <c r="C1248" s="55" t="s">
        <v>873</v>
      </c>
      <c r="D1248" s="250" t="s">
        <v>60</v>
      </c>
      <c r="E1248" s="250">
        <v>2</v>
      </c>
      <c r="F1248" s="250"/>
      <c r="G1248" s="78"/>
      <c r="H1248" s="78"/>
      <c r="I1248" s="269"/>
    </row>
    <row r="1249" spans="1:9" ht="38.25">
      <c r="A1249" s="426"/>
      <c r="B1249" s="254" t="s">
        <v>67</v>
      </c>
      <c r="C1249" s="55" t="s">
        <v>962</v>
      </c>
      <c r="D1249" s="250" t="s">
        <v>4</v>
      </c>
      <c r="E1249" s="250">
        <v>1</v>
      </c>
      <c r="F1249" s="250"/>
      <c r="G1249" s="78"/>
      <c r="H1249" s="78"/>
      <c r="I1249" s="269"/>
    </row>
    <row r="1250" spans="1:9" ht="25.5">
      <c r="A1250" s="426"/>
      <c r="B1250" s="254" t="s">
        <v>68</v>
      </c>
      <c r="C1250" s="55" t="s">
        <v>874</v>
      </c>
      <c r="D1250" s="250" t="s">
        <v>61</v>
      </c>
      <c r="E1250" s="250">
        <v>3</v>
      </c>
      <c r="F1250" s="250"/>
      <c r="G1250" s="78"/>
      <c r="H1250" s="78"/>
      <c r="I1250" s="269"/>
    </row>
    <row r="1251" spans="1:9" ht="25.5">
      <c r="A1251" s="426"/>
      <c r="B1251" s="254" t="s">
        <v>69</v>
      </c>
      <c r="C1251" s="55" t="s">
        <v>1213</v>
      </c>
      <c r="D1251" s="250" t="s">
        <v>62</v>
      </c>
      <c r="E1251" s="250">
        <v>3</v>
      </c>
      <c r="F1251" s="250"/>
      <c r="G1251" s="78"/>
      <c r="H1251" s="78"/>
      <c r="I1251" s="269"/>
    </row>
    <row r="1252" spans="1:9" ht="38.25">
      <c r="A1252" s="426"/>
      <c r="B1252" s="254" t="s">
        <v>70</v>
      </c>
      <c r="C1252" s="55" t="s">
        <v>91</v>
      </c>
      <c r="D1252" s="421" t="s">
        <v>5</v>
      </c>
      <c r="E1252" s="421">
        <v>1</v>
      </c>
      <c r="F1252" s="250"/>
      <c r="G1252" s="78"/>
      <c r="H1252" s="78"/>
      <c r="I1252" s="269"/>
    </row>
    <row r="1253" spans="1:9" ht="25.5">
      <c r="A1253" s="426"/>
      <c r="C1253" s="55" t="s">
        <v>1186</v>
      </c>
      <c r="D1253" s="421"/>
      <c r="E1253" s="421"/>
      <c r="F1253" s="250"/>
      <c r="G1253" s="78"/>
      <c r="H1253" s="78"/>
      <c r="I1253" s="269"/>
    </row>
    <row r="1254" spans="1:9">
      <c r="A1254" s="426"/>
      <c r="B1254" s="254" t="s">
        <v>71</v>
      </c>
      <c r="C1254" s="55" t="s">
        <v>52</v>
      </c>
      <c r="D1254" s="250" t="s">
        <v>48</v>
      </c>
      <c r="E1254" s="250">
        <v>1</v>
      </c>
      <c r="F1254" s="250"/>
      <c r="G1254" s="78"/>
      <c r="H1254" s="78"/>
      <c r="I1254" s="269"/>
    </row>
    <row r="1255" spans="1:9" ht="51">
      <c r="A1255" s="426"/>
      <c r="B1255" s="254" t="s">
        <v>72</v>
      </c>
      <c r="C1255" s="55" t="s">
        <v>53</v>
      </c>
      <c r="D1255" s="250" t="s">
        <v>5</v>
      </c>
      <c r="E1255" s="250">
        <v>1</v>
      </c>
      <c r="F1255" s="250"/>
      <c r="G1255" s="78"/>
      <c r="H1255" s="78"/>
      <c r="I1255" s="269"/>
    </row>
    <row r="1256" spans="1:9" ht="22.5" customHeight="1">
      <c r="A1256" s="426" t="s">
        <v>405</v>
      </c>
      <c r="B1256" s="428" t="s">
        <v>254</v>
      </c>
      <c r="C1256" s="428"/>
      <c r="D1256" s="250"/>
      <c r="E1256" s="250"/>
      <c r="F1256" s="250"/>
      <c r="G1256" s="78"/>
      <c r="H1256" s="78"/>
      <c r="I1256" s="269"/>
    </row>
    <row r="1257" spans="1:9" ht="22.5" customHeight="1">
      <c r="A1257" s="426"/>
      <c r="B1257" s="262" t="s">
        <v>250</v>
      </c>
      <c r="C1257" s="262" t="s">
        <v>251</v>
      </c>
      <c r="D1257" s="250" t="s">
        <v>48</v>
      </c>
      <c r="E1257" s="250">
        <v>2</v>
      </c>
      <c r="F1257" s="250"/>
      <c r="G1257" s="78"/>
      <c r="H1257" s="78"/>
      <c r="I1257" s="269"/>
    </row>
    <row r="1258" spans="1:9" ht="22.5" customHeight="1">
      <c r="A1258" s="426"/>
      <c r="B1258" s="428" t="s">
        <v>255</v>
      </c>
      <c r="C1258" s="428"/>
      <c r="D1258" s="250"/>
      <c r="E1258" s="250"/>
      <c r="F1258" s="250"/>
      <c r="G1258" s="78"/>
      <c r="H1258" s="78"/>
      <c r="I1258" s="269"/>
    </row>
    <row r="1259" spans="1:9">
      <c r="A1259" s="426"/>
      <c r="B1259" s="254" t="s">
        <v>63</v>
      </c>
      <c r="C1259" s="55" t="s">
        <v>872</v>
      </c>
      <c r="D1259" s="250" t="s">
        <v>5</v>
      </c>
      <c r="E1259" s="250">
        <v>1</v>
      </c>
      <c r="F1259" s="250"/>
      <c r="G1259" s="78"/>
      <c r="H1259" s="78"/>
      <c r="I1259" s="269"/>
    </row>
    <row r="1260" spans="1:9" ht="38.25">
      <c r="A1260" s="426"/>
      <c r="B1260" s="254" t="s">
        <v>64</v>
      </c>
      <c r="C1260" s="55" t="s">
        <v>1295</v>
      </c>
      <c r="D1260" s="250" t="s">
        <v>4</v>
      </c>
      <c r="E1260" s="250">
        <v>1</v>
      </c>
      <c r="F1260" s="250"/>
      <c r="G1260" s="78"/>
      <c r="H1260" s="78"/>
      <c r="I1260" s="269"/>
    </row>
    <row r="1261" spans="1:9" ht="25.5">
      <c r="A1261" s="426"/>
      <c r="B1261" s="254" t="s">
        <v>65</v>
      </c>
      <c r="C1261" s="55" t="s">
        <v>961</v>
      </c>
      <c r="D1261" s="250" t="s">
        <v>59</v>
      </c>
      <c r="E1261" s="250">
        <v>2</v>
      </c>
      <c r="F1261" s="250"/>
      <c r="G1261" s="78"/>
      <c r="H1261" s="78"/>
      <c r="I1261" s="269"/>
    </row>
    <row r="1262" spans="1:9" ht="25.5">
      <c r="A1262" s="426"/>
      <c r="B1262" s="254" t="s">
        <v>66</v>
      </c>
      <c r="C1262" s="55" t="s">
        <v>873</v>
      </c>
      <c r="D1262" s="250" t="s">
        <v>60</v>
      </c>
      <c r="E1262" s="250">
        <v>2</v>
      </c>
      <c r="F1262" s="250"/>
      <c r="G1262" s="78"/>
      <c r="H1262" s="78"/>
      <c r="I1262" s="269"/>
    </row>
    <row r="1263" spans="1:9" ht="25.5">
      <c r="A1263" s="426"/>
      <c r="B1263" s="254" t="s">
        <v>67</v>
      </c>
      <c r="C1263" s="55" t="s">
        <v>1323</v>
      </c>
      <c r="D1263" s="250" t="s">
        <v>4</v>
      </c>
      <c r="E1263" s="250">
        <v>1</v>
      </c>
      <c r="F1263" s="250"/>
      <c r="G1263" s="78"/>
      <c r="H1263" s="78"/>
      <c r="I1263" s="269"/>
    </row>
    <row r="1264" spans="1:9" ht="25.5">
      <c r="A1264" s="426"/>
      <c r="B1264" s="254" t="s">
        <v>68</v>
      </c>
      <c r="C1264" s="55" t="s">
        <v>874</v>
      </c>
      <c r="D1264" s="250" t="s">
        <v>62</v>
      </c>
      <c r="E1264" s="250">
        <v>3</v>
      </c>
      <c r="F1264" s="250"/>
      <c r="G1264" s="78"/>
      <c r="H1264" s="78"/>
      <c r="I1264" s="269"/>
    </row>
    <row r="1265" spans="1:9" ht="25.5">
      <c r="A1265" s="426"/>
      <c r="B1265" s="254" t="s">
        <v>69</v>
      </c>
      <c r="C1265" s="55" t="s">
        <v>1318</v>
      </c>
      <c r="D1265" s="250" t="s">
        <v>62</v>
      </c>
      <c r="E1265" s="250">
        <v>3</v>
      </c>
      <c r="F1265" s="250"/>
      <c r="G1265" s="78"/>
      <c r="H1265" s="78"/>
      <c r="I1265" s="269"/>
    </row>
    <row r="1266" spans="1:9" ht="38.25">
      <c r="A1266" s="426"/>
      <c r="B1266" s="254" t="s">
        <v>70</v>
      </c>
      <c r="C1266" s="55" t="s">
        <v>91</v>
      </c>
      <c r="D1266" s="421" t="s">
        <v>5</v>
      </c>
      <c r="E1266" s="421">
        <v>1</v>
      </c>
      <c r="F1266" s="250"/>
      <c r="G1266" s="78"/>
      <c r="H1266" s="78"/>
      <c r="I1266" s="269"/>
    </row>
    <row r="1267" spans="1:9" ht="25.5">
      <c r="A1267" s="426"/>
      <c r="C1267" s="55" t="s">
        <v>1186</v>
      </c>
      <c r="D1267" s="421"/>
      <c r="E1267" s="421"/>
      <c r="F1267" s="250"/>
      <c r="G1267" s="78"/>
      <c r="H1267" s="78"/>
      <c r="I1267" s="269"/>
    </row>
    <row r="1268" spans="1:9">
      <c r="A1268" s="426"/>
      <c r="B1268" s="254" t="s">
        <v>71</v>
      </c>
      <c r="C1268" s="55" t="s">
        <v>52</v>
      </c>
      <c r="D1268" s="250" t="s">
        <v>48</v>
      </c>
      <c r="E1268" s="250">
        <v>1</v>
      </c>
      <c r="F1268" s="250"/>
      <c r="G1268" s="78"/>
      <c r="H1268" s="78"/>
      <c r="I1268" s="269"/>
    </row>
    <row r="1269" spans="1:9" ht="51">
      <c r="A1269" s="426"/>
      <c r="B1269" s="254" t="s">
        <v>72</v>
      </c>
      <c r="C1269" s="55" t="s">
        <v>53</v>
      </c>
      <c r="D1269" s="250" t="s">
        <v>5</v>
      </c>
      <c r="E1269" s="250">
        <v>1</v>
      </c>
      <c r="F1269" s="250"/>
      <c r="G1269" s="78"/>
      <c r="H1269" s="78"/>
      <c r="I1269" s="269"/>
    </row>
    <row r="1270" spans="1:9">
      <c r="A1270" s="426" t="s">
        <v>406</v>
      </c>
      <c r="B1270" s="428" t="s">
        <v>257</v>
      </c>
      <c r="C1270" s="428"/>
      <c r="D1270" s="250"/>
      <c r="E1270" s="250"/>
      <c r="F1270" s="250"/>
      <c r="G1270" s="78"/>
      <c r="H1270" s="78"/>
      <c r="I1270" s="269"/>
    </row>
    <row r="1271" spans="1:9">
      <c r="A1271" s="426"/>
      <c r="B1271" s="262" t="s">
        <v>250</v>
      </c>
      <c r="C1271" s="262" t="s">
        <v>251</v>
      </c>
      <c r="D1271" s="250" t="s">
        <v>48</v>
      </c>
      <c r="E1271" s="250">
        <v>1</v>
      </c>
      <c r="F1271" s="250"/>
      <c r="G1271" s="78"/>
      <c r="H1271" s="78"/>
      <c r="I1271" s="269"/>
    </row>
    <row r="1272" spans="1:9" ht="26.25" customHeight="1">
      <c r="A1272" s="426"/>
      <c r="B1272" s="428" t="s">
        <v>258</v>
      </c>
      <c r="C1272" s="428"/>
      <c r="D1272" s="250"/>
      <c r="E1272" s="250"/>
      <c r="F1272" s="250"/>
      <c r="G1272" s="78"/>
      <c r="H1272" s="78"/>
      <c r="I1272" s="269"/>
    </row>
    <row r="1273" spans="1:9" ht="29.25" customHeight="1">
      <c r="A1273" s="426"/>
      <c r="B1273" s="254" t="s">
        <v>63</v>
      </c>
      <c r="C1273" s="55" t="s">
        <v>876</v>
      </c>
      <c r="D1273" s="250" t="s">
        <v>95</v>
      </c>
      <c r="E1273" s="250">
        <v>1</v>
      </c>
      <c r="F1273" s="250"/>
      <c r="G1273" s="78"/>
      <c r="H1273" s="78"/>
      <c r="I1273" s="269"/>
    </row>
    <row r="1274" spans="1:9" ht="38.25">
      <c r="A1274" s="426"/>
      <c r="B1274" s="254" t="s">
        <v>64</v>
      </c>
      <c r="C1274" s="55" t="s">
        <v>1296</v>
      </c>
      <c r="D1274" s="250" t="s">
        <v>96</v>
      </c>
      <c r="E1274" s="250">
        <v>1</v>
      </c>
      <c r="F1274" s="250"/>
      <c r="G1274" s="78"/>
      <c r="H1274" s="78"/>
      <c r="I1274" s="269"/>
    </row>
    <row r="1275" spans="1:9" ht="25.5">
      <c r="A1275" s="426"/>
      <c r="B1275" s="254" t="s">
        <v>65</v>
      </c>
      <c r="C1275" s="55" t="s">
        <v>877</v>
      </c>
      <c r="D1275" s="250" t="s">
        <v>60</v>
      </c>
      <c r="E1275" s="250">
        <v>2</v>
      </c>
      <c r="F1275" s="250"/>
      <c r="G1275" s="78"/>
      <c r="H1275" s="78"/>
      <c r="I1275" s="269"/>
    </row>
    <row r="1276" spans="1:9" ht="38.25">
      <c r="A1276" s="426"/>
      <c r="B1276" s="254" t="s">
        <v>66</v>
      </c>
      <c r="C1276" s="55" t="s">
        <v>878</v>
      </c>
      <c r="D1276" s="250" t="s">
        <v>61</v>
      </c>
      <c r="E1276" s="250">
        <v>2</v>
      </c>
      <c r="F1276" s="250"/>
      <c r="G1276" s="78"/>
      <c r="H1276" s="78"/>
      <c r="I1276" s="269"/>
    </row>
    <row r="1277" spans="1:9" ht="25.5">
      <c r="A1277" s="426"/>
      <c r="B1277" s="254" t="s">
        <v>67</v>
      </c>
      <c r="C1277" s="55" t="s">
        <v>890</v>
      </c>
      <c r="D1277" s="250" t="s">
        <v>62</v>
      </c>
      <c r="E1277" s="250">
        <v>3</v>
      </c>
      <c r="F1277" s="250"/>
      <c r="G1277" s="78"/>
      <c r="H1277" s="78"/>
      <c r="I1277" s="269"/>
    </row>
    <row r="1278" spans="1:9" ht="25.5">
      <c r="A1278" s="426"/>
      <c r="B1278" s="254" t="s">
        <v>74</v>
      </c>
      <c r="C1278" s="55" t="s">
        <v>891</v>
      </c>
      <c r="D1278" s="250" t="s">
        <v>62</v>
      </c>
      <c r="E1278" s="250">
        <v>3</v>
      </c>
      <c r="F1278" s="250"/>
      <c r="G1278" s="78"/>
      <c r="H1278" s="78"/>
      <c r="I1278" s="269"/>
    </row>
    <row r="1279" spans="1:9">
      <c r="A1279" s="426"/>
      <c r="B1279" s="254" t="s">
        <v>69</v>
      </c>
      <c r="C1279" s="55" t="s">
        <v>52</v>
      </c>
      <c r="D1279" s="250" t="s">
        <v>48</v>
      </c>
      <c r="E1279" s="250">
        <v>1</v>
      </c>
      <c r="F1279" s="250"/>
      <c r="G1279" s="78"/>
      <c r="H1279" s="78"/>
      <c r="I1279" s="269"/>
    </row>
    <row r="1280" spans="1:9" ht="63.75">
      <c r="A1280" s="426"/>
      <c r="B1280" s="254" t="s">
        <v>70</v>
      </c>
      <c r="C1280" s="55" t="s">
        <v>1327</v>
      </c>
      <c r="D1280" s="250" t="s">
        <v>97</v>
      </c>
      <c r="E1280" s="250">
        <v>1</v>
      </c>
      <c r="F1280" s="250"/>
      <c r="G1280" s="78"/>
      <c r="H1280" s="78"/>
      <c r="I1280" s="269"/>
    </row>
    <row r="1281" spans="1:9">
      <c r="A1281" s="426" t="s">
        <v>407</v>
      </c>
      <c r="B1281" s="428" t="s">
        <v>259</v>
      </c>
      <c r="C1281" s="428"/>
      <c r="D1281" s="250"/>
      <c r="E1281" s="250"/>
      <c r="F1281" s="250"/>
      <c r="G1281" s="78"/>
      <c r="H1281" s="78"/>
      <c r="I1281" s="269"/>
    </row>
    <row r="1282" spans="1:9">
      <c r="A1282" s="426"/>
      <c r="B1282" s="262" t="s">
        <v>250</v>
      </c>
      <c r="C1282" s="262" t="s">
        <v>251</v>
      </c>
      <c r="D1282" s="250" t="s">
        <v>4</v>
      </c>
      <c r="E1282" s="250">
        <v>1</v>
      </c>
      <c r="F1282" s="250"/>
      <c r="G1282" s="78"/>
      <c r="H1282" s="78"/>
      <c r="I1282" s="269"/>
    </row>
    <row r="1283" spans="1:9" ht="24.75" customHeight="1">
      <c r="A1283" s="426"/>
      <c r="B1283" s="428" t="s">
        <v>260</v>
      </c>
      <c r="C1283" s="428"/>
      <c r="D1283" s="250"/>
      <c r="E1283" s="250"/>
      <c r="F1283" s="250"/>
      <c r="G1283" s="78"/>
      <c r="H1283" s="78"/>
      <c r="I1283" s="269"/>
    </row>
    <row r="1284" spans="1:9">
      <c r="A1284" s="426"/>
      <c r="B1284" s="254" t="s">
        <v>63</v>
      </c>
      <c r="C1284" s="55" t="s">
        <v>880</v>
      </c>
      <c r="D1284" s="250" t="s">
        <v>5</v>
      </c>
      <c r="E1284" s="250">
        <v>1</v>
      </c>
      <c r="F1284" s="250"/>
      <c r="G1284" s="78"/>
      <c r="H1284" s="78"/>
      <c r="I1284" s="269"/>
    </row>
    <row r="1285" spans="1:9">
      <c r="A1285" s="426"/>
      <c r="B1285" s="254" t="s">
        <v>64</v>
      </c>
      <c r="C1285" s="55" t="s">
        <v>1217</v>
      </c>
      <c r="D1285" s="250" t="s">
        <v>62</v>
      </c>
      <c r="E1285" s="250">
        <v>6</v>
      </c>
      <c r="F1285" s="250"/>
      <c r="G1285" s="78"/>
      <c r="H1285" s="78"/>
      <c r="I1285" s="269"/>
    </row>
    <row r="1286" spans="1:9" ht="25.5">
      <c r="A1286" s="426"/>
      <c r="B1286" s="254" t="s">
        <v>65</v>
      </c>
      <c r="C1286" s="55" t="s">
        <v>100</v>
      </c>
      <c r="D1286" s="250" t="s">
        <v>60</v>
      </c>
      <c r="E1286" s="250">
        <v>2</v>
      </c>
      <c r="F1286" s="250"/>
      <c r="G1286" s="78"/>
      <c r="H1286" s="78"/>
      <c r="I1286" s="269"/>
    </row>
    <row r="1287" spans="1:9">
      <c r="A1287" s="426"/>
      <c r="B1287" s="254" t="s">
        <v>66</v>
      </c>
      <c r="C1287" s="55" t="s">
        <v>52</v>
      </c>
      <c r="D1287" s="250" t="s">
        <v>4</v>
      </c>
      <c r="E1287" s="250">
        <v>1</v>
      </c>
      <c r="F1287" s="250"/>
      <c r="G1287" s="78"/>
      <c r="H1287" s="78"/>
      <c r="I1287" s="269"/>
    </row>
    <row r="1288" spans="1:9" ht="24.75" customHeight="1">
      <c r="A1288" s="258" t="s">
        <v>408</v>
      </c>
      <c r="B1288" s="441" t="s">
        <v>1304</v>
      </c>
      <c r="C1288" s="441"/>
      <c r="D1288" s="250"/>
      <c r="E1288" s="250"/>
      <c r="F1288" s="250"/>
      <c r="G1288" s="78"/>
      <c r="H1288" s="78"/>
      <c r="I1288" s="269"/>
    </row>
    <row r="1289" spans="1:9" ht="15" customHeight="1">
      <c r="A1289" s="258"/>
      <c r="B1289" s="262" t="s">
        <v>250</v>
      </c>
      <c r="C1289" s="262" t="s">
        <v>251</v>
      </c>
      <c r="D1289" s="250" t="s">
        <v>62</v>
      </c>
      <c r="E1289" s="250">
        <v>12</v>
      </c>
      <c r="F1289" s="250"/>
      <c r="G1289" s="78"/>
      <c r="H1289" s="78"/>
      <c r="I1289" s="269"/>
    </row>
    <row r="1290" spans="1:9" ht="39.75" customHeight="1">
      <c r="A1290" s="258" t="s">
        <v>409</v>
      </c>
      <c r="B1290" s="441" t="s">
        <v>824</v>
      </c>
      <c r="C1290" s="441"/>
      <c r="D1290" s="250"/>
      <c r="E1290" s="250"/>
      <c r="F1290" s="250"/>
      <c r="G1290" s="78"/>
      <c r="H1290" s="78"/>
      <c r="I1290" s="269"/>
    </row>
    <row r="1291" spans="1:9" ht="14.25" customHeight="1">
      <c r="A1291" s="258"/>
      <c r="B1291" s="246" t="s">
        <v>63</v>
      </c>
      <c r="C1291" s="246" t="s">
        <v>134</v>
      </c>
      <c r="D1291" s="250" t="s">
        <v>5</v>
      </c>
      <c r="E1291" s="250">
        <v>1</v>
      </c>
      <c r="F1291" s="250"/>
      <c r="G1291" s="78"/>
      <c r="H1291" s="78"/>
      <c r="I1291" s="269"/>
    </row>
    <row r="1292" spans="1:9" ht="13.5" customHeight="1">
      <c r="A1292" s="258"/>
      <c r="B1292" s="246" t="s">
        <v>122</v>
      </c>
      <c r="C1292" s="246" t="s">
        <v>135</v>
      </c>
      <c r="D1292" s="250" t="s">
        <v>5</v>
      </c>
      <c r="E1292" s="250">
        <v>1</v>
      </c>
      <c r="F1292" s="250"/>
      <c r="G1292" s="78"/>
      <c r="H1292" s="78"/>
      <c r="I1292" s="269"/>
    </row>
    <row r="1293" spans="1:9" ht="30.75" customHeight="1">
      <c r="A1293" s="258" t="s">
        <v>444</v>
      </c>
      <c r="B1293" s="441" t="s">
        <v>825</v>
      </c>
      <c r="C1293" s="441"/>
      <c r="D1293" s="250"/>
      <c r="E1293" s="250"/>
      <c r="F1293" s="250"/>
      <c r="G1293" s="78"/>
      <c r="H1293" s="78"/>
      <c r="I1293" s="269"/>
    </row>
    <row r="1294" spans="1:9" ht="14.25" customHeight="1">
      <c r="A1294" s="258"/>
      <c r="B1294" s="246" t="s">
        <v>120</v>
      </c>
      <c r="C1294" s="246" t="s">
        <v>121</v>
      </c>
      <c r="D1294" s="250" t="s">
        <v>5</v>
      </c>
      <c r="E1294" s="250">
        <v>1</v>
      </c>
      <c r="F1294" s="250"/>
      <c r="G1294" s="78"/>
      <c r="H1294" s="78"/>
      <c r="I1294" s="269"/>
    </row>
    <row r="1295" spans="1:9" ht="17.25" customHeight="1">
      <c r="A1295" s="258"/>
      <c r="B1295" s="246" t="s">
        <v>122</v>
      </c>
      <c r="C1295" s="246" t="s">
        <v>123</v>
      </c>
      <c r="D1295" s="250" t="s">
        <v>5</v>
      </c>
      <c r="E1295" s="250">
        <v>1</v>
      </c>
      <c r="F1295" s="250"/>
      <c r="G1295" s="78"/>
      <c r="H1295" s="78"/>
      <c r="I1295" s="269"/>
    </row>
    <row r="1296" spans="1:9" ht="13.5" customHeight="1">
      <c r="A1296" s="258"/>
      <c r="B1296" s="246" t="s">
        <v>122</v>
      </c>
      <c r="C1296" s="246" t="s">
        <v>124</v>
      </c>
      <c r="D1296" s="250" t="s">
        <v>5</v>
      </c>
      <c r="E1296" s="250">
        <v>1</v>
      </c>
      <c r="F1296" s="250"/>
      <c r="G1296" s="78"/>
      <c r="H1296" s="78"/>
      <c r="I1296" s="269"/>
    </row>
    <row r="1297" spans="1:9" ht="17.25" customHeight="1">
      <c r="A1297" s="258"/>
      <c r="B1297" s="246" t="s">
        <v>66</v>
      </c>
      <c r="C1297" s="246" t="s">
        <v>125</v>
      </c>
      <c r="D1297" s="250" t="s">
        <v>5</v>
      </c>
      <c r="E1297" s="250">
        <v>1</v>
      </c>
      <c r="F1297" s="250"/>
      <c r="G1297" s="78"/>
      <c r="H1297" s="78"/>
      <c r="I1297" s="269"/>
    </row>
    <row r="1298" spans="1:9" ht="41.25" customHeight="1">
      <c r="A1298" s="258" t="s">
        <v>410</v>
      </c>
      <c r="B1298" s="441" t="s">
        <v>263</v>
      </c>
      <c r="C1298" s="441"/>
      <c r="D1298" s="250"/>
      <c r="E1298" s="250"/>
      <c r="F1298" s="250"/>
      <c r="G1298" s="78"/>
      <c r="H1298" s="78"/>
      <c r="I1298" s="269"/>
    </row>
    <row r="1299" spans="1:9" ht="19.5" customHeight="1">
      <c r="A1299" s="258"/>
      <c r="B1299" s="246" t="s">
        <v>127</v>
      </c>
      <c r="C1299" s="246" t="s">
        <v>129</v>
      </c>
      <c r="D1299" s="250"/>
      <c r="E1299" s="250"/>
      <c r="F1299" s="250"/>
      <c r="G1299" s="78"/>
      <c r="H1299" s="78"/>
      <c r="I1299" s="269"/>
    </row>
    <row r="1300" spans="1:9">
      <c r="A1300" s="258"/>
      <c r="B1300" s="254" t="s">
        <v>63</v>
      </c>
      <c r="C1300" s="55" t="s">
        <v>128</v>
      </c>
      <c r="D1300" s="250" t="s">
        <v>62</v>
      </c>
      <c r="E1300" s="250">
        <f>E1243+1+E1256+1</f>
        <v>4</v>
      </c>
      <c r="F1300" s="250"/>
      <c r="G1300" s="78"/>
      <c r="H1300" s="78"/>
      <c r="I1300" s="269"/>
    </row>
    <row r="1301" spans="1:9">
      <c r="A1301" s="258"/>
      <c r="B1301" s="254" t="s">
        <v>64</v>
      </c>
      <c r="C1301" s="55" t="s">
        <v>88</v>
      </c>
      <c r="D1301" s="250" t="s">
        <v>62</v>
      </c>
      <c r="E1301" s="250">
        <f>E1243+E1256</f>
        <v>2</v>
      </c>
      <c r="F1301" s="250"/>
      <c r="G1301" s="78"/>
      <c r="H1301" s="78"/>
      <c r="I1301" s="269"/>
    </row>
    <row r="1302" spans="1:9">
      <c r="A1302" s="258"/>
      <c r="B1302" s="254" t="s">
        <v>65</v>
      </c>
      <c r="C1302" s="55" t="s">
        <v>138</v>
      </c>
      <c r="D1302" s="250" t="s">
        <v>5</v>
      </c>
      <c r="E1302" s="250">
        <v>1</v>
      </c>
      <c r="F1302" s="250"/>
      <c r="G1302" s="78"/>
      <c r="H1302" s="78"/>
      <c r="I1302" s="269"/>
    </row>
    <row r="1303" spans="1:9">
      <c r="A1303" s="258"/>
      <c r="B1303" s="254" t="s">
        <v>130</v>
      </c>
      <c r="C1303" s="55" t="s">
        <v>131</v>
      </c>
      <c r="D1303" s="250"/>
      <c r="E1303" s="250"/>
      <c r="F1303" s="250"/>
      <c r="G1303" s="78"/>
      <c r="H1303" s="78"/>
      <c r="I1303" s="269"/>
    </row>
    <row r="1304" spans="1:9">
      <c r="A1304" s="258"/>
      <c r="B1304" s="254" t="s">
        <v>63</v>
      </c>
      <c r="C1304" s="55" t="s">
        <v>132</v>
      </c>
      <c r="D1304" s="250" t="s">
        <v>62</v>
      </c>
      <c r="E1304" s="250">
        <f>E1289</f>
        <v>12</v>
      </c>
      <c r="F1304" s="250"/>
      <c r="G1304" s="78"/>
      <c r="H1304" s="78"/>
      <c r="I1304" s="269"/>
    </row>
    <row r="1305" spans="1:9">
      <c r="A1305" s="258"/>
      <c r="B1305" s="254"/>
      <c r="C1305" s="55"/>
      <c r="D1305" s="250"/>
      <c r="E1305" s="250"/>
      <c r="F1305" s="250"/>
      <c r="G1305" s="78"/>
      <c r="H1305" s="78"/>
      <c r="I1305" s="269"/>
    </row>
    <row r="1306" spans="1:9" ht="25.5" customHeight="1">
      <c r="A1306" s="424" t="s">
        <v>411</v>
      </c>
      <c r="B1306" s="424"/>
      <c r="C1306" s="424"/>
      <c r="D1306" s="250"/>
      <c r="E1306" s="250"/>
      <c r="F1306" s="250"/>
      <c r="G1306" s="78"/>
      <c r="H1306" s="78"/>
      <c r="I1306" s="269"/>
    </row>
    <row r="1307" spans="1:9" ht="39.75" customHeight="1">
      <c r="A1307" s="445" t="s">
        <v>7</v>
      </c>
      <c r="B1307" s="445"/>
      <c r="C1307" s="445"/>
      <c r="D1307" s="250"/>
      <c r="E1307" s="250"/>
      <c r="F1307" s="250"/>
      <c r="G1307" s="78"/>
      <c r="H1307" s="78"/>
      <c r="I1307" s="269"/>
    </row>
    <row r="1308" spans="1:9" ht="38.25" customHeight="1">
      <c r="A1308" s="250" t="s">
        <v>911</v>
      </c>
      <c r="B1308" s="428" t="s">
        <v>1273</v>
      </c>
      <c r="C1308" s="428"/>
      <c r="D1308" s="250" t="s">
        <v>4</v>
      </c>
      <c r="E1308" s="250">
        <v>2</v>
      </c>
      <c r="F1308" s="250"/>
      <c r="G1308" s="78"/>
      <c r="H1308" s="78"/>
      <c r="I1308" s="269"/>
    </row>
    <row r="1309" spans="1:9" ht="38.25" customHeight="1">
      <c r="A1309" s="250" t="s">
        <v>912</v>
      </c>
      <c r="B1309" s="428" t="s">
        <v>1274</v>
      </c>
      <c r="C1309" s="428"/>
      <c r="D1309" s="250"/>
      <c r="E1309" s="250"/>
      <c r="F1309" s="250"/>
      <c r="G1309" s="78"/>
      <c r="H1309" s="78"/>
      <c r="I1309" s="269"/>
    </row>
    <row r="1310" spans="1:9">
      <c r="A1310" s="250"/>
      <c r="B1310" s="262" t="s">
        <v>611</v>
      </c>
      <c r="C1310" s="262" t="s">
        <v>603</v>
      </c>
      <c r="D1310" s="250" t="s">
        <v>48</v>
      </c>
      <c r="E1310" s="250">
        <v>2</v>
      </c>
      <c r="F1310" s="250"/>
      <c r="G1310" s="78"/>
      <c r="H1310" s="78"/>
      <c r="I1310" s="269"/>
    </row>
    <row r="1311" spans="1:9">
      <c r="A1311" s="250"/>
      <c r="B1311" s="262" t="s">
        <v>612</v>
      </c>
      <c r="C1311" s="262" t="s">
        <v>604</v>
      </c>
      <c r="D1311" s="250" t="s">
        <v>48</v>
      </c>
      <c r="E1311" s="250">
        <v>2</v>
      </c>
      <c r="F1311" s="250"/>
      <c r="G1311" s="78"/>
      <c r="H1311" s="78"/>
      <c r="I1311" s="269"/>
    </row>
    <row r="1312" spans="1:9" ht="25.5" customHeight="1">
      <c r="A1312" s="250" t="s">
        <v>913</v>
      </c>
      <c r="B1312" s="428" t="s">
        <v>1281</v>
      </c>
      <c r="C1312" s="428"/>
      <c r="D1312" s="250" t="s">
        <v>598</v>
      </c>
      <c r="E1312" s="250">
        <v>6</v>
      </c>
      <c r="F1312" s="250"/>
      <c r="G1312" s="78"/>
      <c r="H1312" s="78"/>
      <c r="I1312" s="269"/>
    </row>
    <row r="1313" spans="1:9" ht="38.25" customHeight="1">
      <c r="A1313" s="250" t="s">
        <v>914</v>
      </c>
      <c r="B1313" s="428" t="s">
        <v>1269</v>
      </c>
      <c r="C1313" s="428"/>
      <c r="D1313" s="250" t="s">
        <v>62</v>
      </c>
      <c r="E1313" s="378">
        <v>6</v>
      </c>
      <c r="F1313" s="250"/>
      <c r="G1313" s="78"/>
      <c r="H1313" s="78"/>
      <c r="I1313" s="269"/>
    </row>
    <row r="1314" spans="1:9" ht="38.25" customHeight="1">
      <c r="A1314" s="250" t="s">
        <v>915</v>
      </c>
      <c r="B1314" s="428" t="s">
        <v>1277</v>
      </c>
      <c r="C1314" s="428"/>
      <c r="D1314" s="250" t="s">
        <v>62</v>
      </c>
      <c r="E1314" s="250">
        <v>6</v>
      </c>
      <c r="F1314" s="250"/>
      <c r="G1314" s="78"/>
      <c r="H1314" s="78"/>
      <c r="I1314" s="269"/>
    </row>
    <row r="1315" spans="1:9" ht="38.25" customHeight="1">
      <c r="A1315" s="250" t="s">
        <v>916</v>
      </c>
      <c r="B1315" s="441" t="s">
        <v>899</v>
      </c>
      <c r="C1315" s="441"/>
      <c r="D1315" s="250" t="s">
        <v>4</v>
      </c>
      <c r="E1315" s="250">
        <v>2</v>
      </c>
      <c r="F1315" s="250"/>
      <c r="G1315" s="78"/>
      <c r="H1315" s="78"/>
      <c r="I1315" s="269"/>
    </row>
    <row r="1316" spans="1:9" ht="63.75" customHeight="1">
      <c r="A1316" s="250" t="s">
        <v>917</v>
      </c>
      <c r="B1316" s="441" t="s">
        <v>905</v>
      </c>
      <c r="C1316" s="441"/>
      <c r="D1316" s="250"/>
      <c r="E1316" s="250"/>
      <c r="F1316" s="250"/>
      <c r="G1316" s="78"/>
      <c r="H1316" s="78"/>
      <c r="I1316" s="269"/>
    </row>
    <row r="1317" spans="1:9">
      <c r="A1317" s="250"/>
      <c r="B1317" s="60" t="s">
        <v>63</v>
      </c>
      <c r="C1317" s="55" t="s">
        <v>849</v>
      </c>
      <c r="D1317" s="250" t="s">
        <v>5</v>
      </c>
      <c r="E1317" s="250">
        <v>1</v>
      </c>
      <c r="F1317" s="250"/>
      <c r="G1317" s="78"/>
      <c r="H1317" s="78"/>
      <c r="I1317" s="269"/>
    </row>
    <row r="1318" spans="1:9" ht="25.5">
      <c r="A1318" s="250"/>
      <c r="B1318" s="60" t="s">
        <v>64</v>
      </c>
      <c r="C1318" s="55" t="s">
        <v>855</v>
      </c>
      <c r="D1318" s="250" t="s">
        <v>5</v>
      </c>
      <c r="E1318" s="250">
        <v>1</v>
      </c>
      <c r="F1318" s="250"/>
      <c r="G1318" s="78"/>
      <c r="H1318" s="78"/>
      <c r="I1318" s="269"/>
    </row>
    <row r="1319" spans="1:9">
      <c r="A1319" s="250"/>
      <c r="B1319" s="60" t="s">
        <v>65</v>
      </c>
      <c r="C1319" s="55" t="s">
        <v>851</v>
      </c>
      <c r="D1319" s="250"/>
      <c r="E1319" s="250"/>
      <c r="F1319" s="250"/>
      <c r="G1319" s="78"/>
      <c r="H1319" s="78"/>
      <c r="I1319" s="269"/>
    </row>
    <row r="1320" spans="1:9">
      <c r="A1320" s="250"/>
      <c r="B1320" s="60" t="s">
        <v>127</v>
      </c>
      <c r="C1320" s="55" t="s">
        <v>88</v>
      </c>
      <c r="D1320" s="250" t="s">
        <v>0</v>
      </c>
      <c r="E1320" s="250">
        <v>4</v>
      </c>
      <c r="F1320" s="250"/>
      <c r="G1320" s="78"/>
      <c r="H1320" s="78"/>
      <c r="I1320" s="269"/>
    </row>
    <row r="1321" spans="1:9">
      <c r="A1321" s="250"/>
      <c r="B1321" s="60" t="s">
        <v>130</v>
      </c>
      <c r="C1321" s="55" t="s">
        <v>843</v>
      </c>
      <c r="D1321" s="250" t="s">
        <v>0</v>
      </c>
      <c r="E1321" s="250">
        <v>6</v>
      </c>
      <c r="F1321" s="250"/>
      <c r="G1321" s="78"/>
      <c r="H1321" s="78"/>
      <c r="I1321" s="269"/>
    </row>
    <row r="1322" spans="1:9">
      <c r="A1322" s="394"/>
      <c r="B1322" s="404" t="s">
        <v>66</v>
      </c>
      <c r="C1322" s="405" t="s">
        <v>1326</v>
      </c>
      <c r="D1322" s="406"/>
      <c r="E1322" s="406"/>
      <c r="F1322" s="394"/>
      <c r="G1322" s="78"/>
      <c r="H1322" s="78"/>
      <c r="I1322" s="269"/>
    </row>
    <row r="1323" spans="1:9">
      <c r="A1323" s="394"/>
      <c r="B1323" s="407" t="s">
        <v>127</v>
      </c>
      <c r="C1323" s="408" t="s">
        <v>88</v>
      </c>
      <c r="D1323" s="409" t="s">
        <v>0</v>
      </c>
      <c r="E1323" s="409">
        <v>2</v>
      </c>
      <c r="F1323" s="394"/>
      <c r="G1323" s="78"/>
      <c r="H1323" s="78"/>
      <c r="I1323" s="269"/>
    </row>
    <row r="1324" spans="1:9">
      <c r="A1324" s="394"/>
      <c r="B1324" s="407" t="s">
        <v>130</v>
      </c>
      <c r="C1324" s="408" t="s">
        <v>843</v>
      </c>
      <c r="D1324" s="409" t="s">
        <v>0</v>
      </c>
      <c r="E1324" s="409">
        <v>3</v>
      </c>
      <c r="F1324" s="394"/>
      <c r="G1324" s="78"/>
      <c r="H1324" s="78"/>
      <c r="I1324" s="269"/>
    </row>
    <row r="1325" spans="1:9" ht="25.5">
      <c r="A1325" s="250"/>
      <c r="B1325" s="407" t="s">
        <v>67</v>
      </c>
      <c r="C1325" s="408" t="s">
        <v>853</v>
      </c>
      <c r="D1325" s="409"/>
      <c r="E1325" s="409"/>
      <c r="F1325" s="250"/>
      <c r="G1325" s="78"/>
      <c r="H1325" s="78"/>
      <c r="I1325" s="269"/>
    </row>
    <row r="1326" spans="1:9">
      <c r="A1326" s="250"/>
      <c r="B1326" s="407" t="s">
        <v>127</v>
      </c>
      <c r="C1326" s="408" t="s">
        <v>1294</v>
      </c>
      <c r="D1326" s="409" t="s">
        <v>48</v>
      </c>
      <c r="E1326" s="409">
        <v>11</v>
      </c>
      <c r="F1326" s="250"/>
      <c r="G1326" s="78"/>
      <c r="H1326" s="78"/>
      <c r="I1326" s="269"/>
    </row>
    <row r="1327" spans="1:9">
      <c r="A1327" s="250"/>
      <c r="B1327" s="407" t="s">
        <v>74</v>
      </c>
      <c r="C1327" s="408" t="s">
        <v>110</v>
      </c>
      <c r="D1327" s="409" t="s">
        <v>114</v>
      </c>
      <c r="E1327" s="409"/>
      <c r="F1327" s="250"/>
      <c r="G1327" s="78"/>
      <c r="H1327" s="78"/>
      <c r="I1327" s="269"/>
    </row>
    <row r="1328" spans="1:9">
      <c r="A1328" s="250"/>
      <c r="B1328" s="407" t="s">
        <v>69</v>
      </c>
      <c r="C1328" s="408" t="s">
        <v>852</v>
      </c>
      <c r="D1328" s="409" t="s">
        <v>114</v>
      </c>
      <c r="E1328" s="409"/>
      <c r="F1328" s="250"/>
      <c r="G1328" s="78"/>
      <c r="H1328" s="78"/>
      <c r="I1328" s="269"/>
    </row>
    <row r="1329" spans="1:9">
      <c r="A1329" s="250"/>
      <c r="B1329" s="407" t="s">
        <v>70</v>
      </c>
      <c r="C1329" s="408" t="s">
        <v>850</v>
      </c>
      <c r="D1329" s="409" t="s">
        <v>5</v>
      </c>
      <c r="E1329" s="409">
        <v>1</v>
      </c>
      <c r="F1329" s="250"/>
      <c r="G1329" s="78"/>
      <c r="H1329" s="78"/>
      <c r="I1329" s="269"/>
    </row>
    <row r="1330" spans="1:9">
      <c r="A1330" s="250"/>
      <c r="C1330" s="264"/>
      <c r="D1330" s="250"/>
      <c r="E1330" s="250"/>
      <c r="F1330" s="250"/>
      <c r="G1330" s="78"/>
      <c r="H1330" s="78"/>
      <c r="I1330" s="269"/>
    </row>
    <row r="1331" spans="1:9">
      <c r="A1331" s="276" t="s">
        <v>412</v>
      </c>
      <c r="B1331" s="284"/>
      <c r="C1331" s="284" t="s">
        <v>8</v>
      </c>
      <c r="D1331" s="250"/>
      <c r="E1331" s="250"/>
      <c r="F1331" s="250"/>
      <c r="G1331" s="78"/>
      <c r="H1331" s="78"/>
      <c r="I1331" s="269"/>
    </row>
    <row r="1332" spans="1:9">
      <c r="A1332" s="250" t="s">
        <v>413</v>
      </c>
      <c r="C1332" s="264" t="s">
        <v>114</v>
      </c>
      <c r="D1332" s="250"/>
      <c r="E1332" s="250"/>
      <c r="F1332" s="250"/>
      <c r="G1332" s="78"/>
      <c r="H1332" s="78"/>
      <c r="I1332" s="269"/>
    </row>
    <row r="1333" spans="1:9" ht="29.25" customHeight="1">
      <c r="A1333" s="250" t="s">
        <v>414</v>
      </c>
      <c r="C1333" s="55" t="s">
        <v>264</v>
      </c>
      <c r="D1333" s="250" t="s">
        <v>4</v>
      </c>
      <c r="E1333" s="250">
        <v>2</v>
      </c>
      <c r="F1333" s="250"/>
      <c r="G1333" s="78"/>
      <c r="H1333" s="78"/>
      <c r="I1333" s="269"/>
    </row>
    <row r="1334" spans="1:9" ht="25.5">
      <c r="A1334" s="250" t="s">
        <v>415</v>
      </c>
      <c r="C1334" s="78" t="s">
        <v>115</v>
      </c>
      <c r="D1334" s="426" t="s">
        <v>114</v>
      </c>
      <c r="E1334" s="426"/>
      <c r="F1334" s="258"/>
      <c r="G1334" s="78"/>
      <c r="H1334" s="78"/>
      <c r="I1334" s="269"/>
    </row>
    <row r="1335" spans="1:9" ht="38.25">
      <c r="A1335" s="250" t="s">
        <v>416</v>
      </c>
      <c r="C1335" s="55" t="s">
        <v>1314</v>
      </c>
      <c r="D1335" s="250" t="s">
        <v>4</v>
      </c>
      <c r="E1335" s="250">
        <v>2</v>
      </c>
      <c r="F1335" s="250"/>
      <c r="G1335" s="78"/>
      <c r="H1335" s="78"/>
      <c r="I1335" s="269"/>
    </row>
    <row r="1336" spans="1:9">
      <c r="A1336" s="250" t="s">
        <v>417</v>
      </c>
      <c r="B1336" s="114"/>
      <c r="C1336" s="78" t="s">
        <v>1165</v>
      </c>
      <c r="D1336" s="261"/>
      <c r="E1336" s="261"/>
      <c r="F1336" s="250"/>
      <c r="G1336" s="78"/>
      <c r="H1336" s="78"/>
      <c r="I1336" s="269"/>
    </row>
    <row r="1337" spans="1:9">
      <c r="A1337" s="250"/>
      <c r="B1337" s="114" t="s">
        <v>611</v>
      </c>
      <c r="C1337" s="78" t="s">
        <v>1167</v>
      </c>
      <c r="D1337" s="421" t="s">
        <v>114</v>
      </c>
      <c r="E1337" s="421"/>
      <c r="F1337" s="250"/>
      <c r="G1337" s="78"/>
      <c r="H1337" s="78"/>
      <c r="I1337" s="269"/>
    </row>
    <row r="1338" spans="1:9">
      <c r="A1338" s="250"/>
      <c r="B1338" s="114" t="s">
        <v>612</v>
      </c>
      <c r="C1338" s="78" t="s">
        <v>1168</v>
      </c>
      <c r="D1338" s="250" t="s">
        <v>5</v>
      </c>
      <c r="E1338" s="250">
        <v>1</v>
      </c>
      <c r="F1338" s="250"/>
      <c r="G1338" s="78"/>
      <c r="H1338" s="78"/>
      <c r="I1338" s="269"/>
    </row>
    <row r="1339" spans="1:9">
      <c r="A1339" s="250"/>
      <c r="B1339" s="114" t="s">
        <v>613</v>
      </c>
      <c r="C1339" s="78" t="s">
        <v>1169</v>
      </c>
      <c r="D1339" s="250" t="s">
        <v>5</v>
      </c>
      <c r="E1339" s="250">
        <v>1</v>
      </c>
      <c r="F1339" s="250"/>
      <c r="G1339" s="78"/>
      <c r="H1339" s="78"/>
      <c r="I1339" s="269"/>
    </row>
    <row r="1340" spans="1:9" ht="26.25" customHeight="1">
      <c r="A1340" s="250" t="s">
        <v>1174</v>
      </c>
      <c r="C1340" s="55" t="s">
        <v>1151</v>
      </c>
      <c r="D1340" s="421" t="s">
        <v>114</v>
      </c>
      <c r="E1340" s="421"/>
      <c r="F1340" s="258"/>
      <c r="G1340" s="78"/>
      <c r="H1340" s="78"/>
      <c r="I1340" s="269"/>
    </row>
    <row r="1341" spans="1:9" ht="22.5" customHeight="1">
      <c r="A1341" s="284" t="s">
        <v>418</v>
      </c>
      <c r="B1341" s="424" t="s">
        <v>139</v>
      </c>
      <c r="C1341" s="424"/>
      <c r="D1341" s="424"/>
      <c r="E1341" s="424"/>
      <c r="F1341" s="276"/>
      <c r="G1341" s="78"/>
      <c r="H1341" s="78"/>
      <c r="I1341" s="269"/>
    </row>
    <row r="1342" spans="1:9">
      <c r="A1342" s="250"/>
      <c r="C1342" s="428" t="s">
        <v>193</v>
      </c>
      <c r="D1342" s="428"/>
      <c r="E1342" s="428"/>
      <c r="F1342" s="262"/>
      <c r="G1342" s="78"/>
      <c r="H1342" s="78"/>
      <c r="I1342" s="269"/>
    </row>
    <row r="1343" spans="1:9">
      <c r="A1343" s="250"/>
      <c r="C1343" s="262" t="s">
        <v>114</v>
      </c>
      <c r="D1343" s="258"/>
      <c r="E1343" s="258"/>
      <c r="F1343" s="258"/>
      <c r="G1343" s="78"/>
      <c r="H1343" s="78"/>
      <c r="I1343" s="269"/>
    </row>
    <row r="1344" spans="1:9" ht="15.75" customHeight="1">
      <c r="A1344" s="316"/>
      <c r="B1344" s="428" t="s">
        <v>143</v>
      </c>
      <c r="C1344" s="428"/>
      <c r="D1344" s="428"/>
      <c r="E1344" s="428"/>
      <c r="F1344" s="262"/>
      <c r="G1344" s="78"/>
      <c r="H1344" s="78"/>
      <c r="I1344" s="269"/>
    </row>
    <row r="1345" spans="1:9" ht="25.5">
      <c r="A1345" s="316" t="s">
        <v>419</v>
      </c>
      <c r="C1345" s="55" t="s">
        <v>267</v>
      </c>
      <c r="D1345" s="250" t="s">
        <v>48</v>
      </c>
      <c r="E1345" s="250">
        <v>2</v>
      </c>
      <c r="F1345" s="250"/>
      <c r="G1345" s="78"/>
      <c r="H1345" s="78"/>
      <c r="I1345" s="269"/>
    </row>
    <row r="1346" spans="1:9">
      <c r="A1346" s="316"/>
      <c r="B1346" s="60" t="s">
        <v>127</v>
      </c>
      <c r="C1346" s="55" t="s">
        <v>266</v>
      </c>
      <c r="D1346" s="250" t="s">
        <v>48</v>
      </c>
      <c r="E1346" s="250">
        <v>2</v>
      </c>
      <c r="F1346" s="250"/>
      <c r="G1346" s="78"/>
      <c r="H1346" s="78"/>
      <c r="I1346" s="269"/>
    </row>
    <row r="1347" spans="1:9">
      <c r="A1347" s="274"/>
      <c r="B1347" s="60" t="s">
        <v>130</v>
      </c>
      <c r="C1347" s="55" t="s">
        <v>857</v>
      </c>
      <c r="D1347" s="250" t="s">
        <v>48</v>
      </c>
      <c r="E1347" s="250">
        <v>2</v>
      </c>
      <c r="F1347" s="250"/>
      <c r="G1347" s="78"/>
      <c r="H1347" s="78"/>
      <c r="I1347" s="269"/>
    </row>
    <row r="1348" spans="1:9">
      <c r="A1348" s="274"/>
      <c r="B1348" s="60" t="s">
        <v>177</v>
      </c>
      <c r="C1348" s="55" t="s">
        <v>885</v>
      </c>
      <c r="D1348" s="250" t="s">
        <v>48</v>
      </c>
      <c r="E1348" s="250">
        <v>2</v>
      </c>
      <c r="F1348" s="250"/>
      <c r="G1348" s="78"/>
      <c r="H1348" s="78"/>
      <c r="I1348" s="269"/>
    </row>
    <row r="1349" spans="1:9" ht="25.5">
      <c r="A1349" s="316"/>
      <c r="B1349" s="60" t="s">
        <v>180</v>
      </c>
      <c r="C1349" s="55" t="s">
        <v>183</v>
      </c>
      <c r="D1349" s="250" t="s">
        <v>48</v>
      </c>
      <c r="E1349" s="250"/>
      <c r="F1349" s="250"/>
      <c r="G1349" s="78"/>
      <c r="H1349" s="78"/>
      <c r="I1349" s="269"/>
    </row>
    <row r="1350" spans="1:9" ht="25.5">
      <c r="A1350" s="316" t="s">
        <v>265</v>
      </c>
      <c r="C1350" s="55" t="s">
        <v>268</v>
      </c>
      <c r="D1350" s="250" t="s">
        <v>48</v>
      </c>
      <c r="E1350" s="250">
        <v>2</v>
      </c>
      <c r="F1350" s="250"/>
      <c r="G1350" s="78"/>
      <c r="H1350" s="78"/>
      <c r="I1350" s="269"/>
    </row>
    <row r="1351" spans="1:9">
      <c r="A1351" s="316"/>
      <c r="B1351" s="60" t="s">
        <v>127</v>
      </c>
      <c r="C1351" s="55" t="s">
        <v>266</v>
      </c>
      <c r="D1351" s="250" t="s">
        <v>48</v>
      </c>
      <c r="E1351" s="250">
        <v>2</v>
      </c>
      <c r="F1351" s="250"/>
      <c r="G1351" s="78"/>
      <c r="H1351" s="78"/>
      <c r="I1351" s="269"/>
    </row>
    <row r="1352" spans="1:9">
      <c r="A1352" s="274"/>
      <c r="B1352" s="60" t="s">
        <v>130</v>
      </c>
      <c r="C1352" s="55" t="s">
        <v>857</v>
      </c>
      <c r="D1352" s="250" t="s">
        <v>48</v>
      </c>
      <c r="E1352" s="250">
        <v>2</v>
      </c>
      <c r="F1352" s="250"/>
      <c r="G1352" s="78"/>
      <c r="H1352" s="78"/>
      <c r="I1352" s="269"/>
    </row>
    <row r="1353" spans="1:9">
      <c r="A1353" s="274"/>
      <c r="B1353" s="60" t="s">
        <v>177</v>
      </c>
      <c r="C1353" s="55" t="s">
        <v>885</v>
      </c>
      <c r="D1353" s="250" t="s">
        <v>48</v>
      </c>
      <c r="E1353" s="250">
        <v>2</v>
      </c>
      <c r="F1353" s="250"/>
      <c r="G1353" s="78"/>
      <c r="H1353" s="78"/>
      <c r="I1353" s="269"/>
    </row>
    <row r="1354" spans="1:9" ht="25.5">
      <c r="A1354" s="316"/>
      <c r="B1354" s="60" t="s">
        <v>180</v>
      </c>
      <c r="C1354" s="55" t="s">
        <v>183</v>
      </c>
      <c r="D1354" s="250" t="s">
        <v>48</v>
      </c>
      <c r="E1354" s="250">
        <v>2</v>
      </c>
      <c r="F1354" s="250"/>
      <c r="G1354" s="78"/>
      <c r="H1354" s="78"/>
      <c r="I1354" s="269"/>
    </row>
    <row r="1355" spans="1:9" ht="25.5">
      <c r="A1355" s="316" t="s">
        <v>420</v>
      </c>
      <c r="C1355" s="55" t="s">
        <v>269</v>
      </c>
      <c r="D1355" s="250" t="s">
        <v>48</v>
      </c>
      <c r="E1355" s="250">
        <v>1</v>
      </c>
      <c r="F1355" s="250"/>
      <c r="G1355" s="78"/>
      <c r="H1355" s="78"/>
      <c r="I1355" s="269"/>
    </row>
    <row r="1356" spans="1:9">
      <c r="A1356" s="316"/>
      <c r="B1356" s="60" t="s">
        <v>127</v>
      </c>
      <c r="C1356" s="55" t="s">
        <v>266</v>
      </c>
      <c r="D1356" s="250" t="s">
        <v>48</v>
      </c>
      <c r="E1356" s="250">
        <v>1</v>
      </c>
      <c r="F1356" s="250"/>
      <c r="G1356" s="78"/>
      <c r="H1356" s="78"/>
      <c r="I1356" s="269"/>
    </row>
    <row r="1357" spans="1:9">
      <c r="A1357" s="274"/>
      <c r="B1357" s="60" t="s">
        <v>130</v>
      </c>
      <c r="C1357" s="55" t="s">
        <v>857</v>
      </c>
      <c r="D1357" s="250" t="s">
        <v>48</v>
      </c>
      <c r="E1357" s="250">
        <v>1</v>
      </c>
      <c r="F1357" s="250"/>
      <c r="G1357" s="78"/>
      <c r="H1357" s="78"/>
      <c r="I1357" s="269"/>
    </row>
    <row r="1358" spans="1:9">
      <c r="A1358" s="274"/>
      <c r="B1358" s="60" t="s">
        <v>177</v>
      </c>
      <c r="C1358" s="55" t="s">
        <v>885</v>
      </c>
      <c r="D1358" s="250" t="s">
        <v>48</v>
      </c>
      <c r="E1358" s="250">
        <v>1</v>
      </c>
      <c r="F1358" s="250"/>
      <c r="G1358" s="78"/>
      <c r="H1358" s="78"/>
      <c r="I1358" s="269"/>
    </row>
    <row r="1359" spans="1:9" ht="25.5">
      <c r="A1359" s="316"/>
      <c r="B1359" s="60" t="s">
        <v>180</v>
      </c>
      <c r="C1359" s="55" t="s">
        <v>183</v>
      </c>
      <c r="D1359" s="250" t="s">
        <v>48</v>
      </c>
      <c r="E1359" s="250">
        <v>1</v>
      </c>
      <c r="F1359" s="250"/>
      <c r="G1359" s="78"/>
      <c r="H1359" s="78"/>
      <c r="I1359" s="269"/>
    </row>
    <row r="1360" spans="1:9">
      <c r="A1360" s="316" t="s">
        <v>420</v>
      </c>
      <c r="C1360" s="55" t="s">
        <v>140</v>
      </c>
      <c r="D1360" s="250" t="s">
        <v>48</v>
      </c>
      <c r="E1360" s="250">
        <v>1</v>
      </c>
      <c r="F1360" s="250"/>
      <c r="G1360" s="78"/>
      <c r="H1360" s="78"/>
      <c r="I1360" s="269"/>
    </row>
    <row r="1361" spans="1:9">
      <c r="A1361" s="316"/>
      <c r="B1361" s="60" t="s">
        <v>127</v>
      </c>
      <c r="C1361" s="55" t="s">
        <v>266</v>
      </c>
      <c r="D1361" s="250" t="s">
        <v>44</v>
      </c>
      <c r="E1361" s="250"/>
      <c r="F1361" s="250"/>
      <c r="G1361" s="78"/>
      <c r="H1361" s="78"/>
      <c r="I1361" s="269"/>
    </row>
    <row r="1362" spans="1:9">
      <c r="A1362" s="316"/>
      <c r="B1362" s="60" t="s">
        <v>130</v>
      </c>
      <c r="C1362" s="55" t="s">
        <v>181</v>
      </c>
      <c r="D1362" s="250"/>
      <c r="E1362" s="250"/>
      <c r="F1362" s="250"/>
      <c r="G1362" s="78"/>
      <c r="H1362" s="78"/>
      <c r="I1362" s="269"/>
    </row>
    <row r="1363" spans="1:9">
      <c r="A1363" s="316"/>
      <c r="B1363" s="280" t="s">
        <v>63</v>
      </c>
      <c r="C1363" s="55" t="s">
        <v>669</v>
      </c>
      <c r="D1363" s="250" t="s">
        <v>48</v>
      </c>
      <c r="E1363" s="250">
        <f>E1345+E1350+E1355</f>
        <v>5</v>
      </c>
      <c r="F1363" s="250"/>
      <c r="G1363" s="78"/>
      <c r="H1363" s="78"/>
      <c r="I1363" s="269"/>
    </row>
    <row r="1364" spans="1:9">
      <c r="A1364" s="316"/>
      <c r="B1364" s="280" t="s">
        <v>64</v>
      </c>
      <c r="C1364" s="55" t="s">
        <v>670</v>
      </c>
      <c r="D1364" s="250" t="s">
        <v>48</v>
      </c>
      <c r="E1364" s="250">
        <v>1</v>
      </c>
      <c r="F1364" s="250"/>
      <c r="G1364" s="78"/>
      <c r="H1364" s="78"/>
      <c r="I1364" s="269"/>
    </row>
    <row r="1365" spans="1:9">
      <c r="A1365" s="316"/>
      <c r="B1365" s="60" t="s">
        <v>177</v>
      </c>
      <c r="C1365" s="55" t="s">
        <v>182</v>
      </c>
      <c r="D1365" s="250" t="s">
        <v>48</v>
      </c>
      <c r="E1365" s="250">
        <v>1</v>
      </c>
      <c r="F1365" s="250"/>
      <c r="G1365" s="78"/>
      <c r="H1365" s="78"/>
      <c r="I1365" s="269"/>
    </row>
    <row r="1366" spans="1:9" ht="25.5">
      <c r="A1366" s="316"/>
      <c r="B1366" s="60" t="s">
        <v>180</v>
      </c>
      <c r="C1366" s="55" t="s">
        <v>183</v>
      </c>
      <c r="D1366" s="250" t="s">
        <v>48</v>
      </c>
      <c r="E1366" s="250">
        <v>1</v>
      </c>
      <c r="F1366" s="250"/>
      <c r="G1366" s="78"/>
      <c r="H1366" s="78"/>
      <c r="I1366" s="269"/>
    </row>
    <row r="1367" spans="1:9">
      <c r="A1367" s="316" t="s">
        <v>421</v>
      </c>
      <c r="C1367" s="55" t="s">
        <v>146</v>
      </c>
      <c r="D1367" s="250"/>
      <c r="E1367" s="250"/>
      <c r="F1367" s="250"/>
      <c r="G1367" s="78"/>
      <c r="H1367" s="78"/>
      <c r="I1367" s="269"/>
    </row>
    <row r="1368" spans="1:9">
      <c r="A1368" s="316"/>
      <c r="B1368" s="60" t="s">
        <v>127</v>
      </c>
      <c r="C1368" s="55" t="s">
        <v>859</v>
      </c>
      <c r="D1368" s="250" t="s">
        <v>62</v>
      </c>
      <c r="E1368" s="250">
        <f>(E1345+E1350)*2</f>
        <v>8</v>
      </c>
      <c r="F1368" s="250"/>
      <c r="G1368" s="78"/>
      <c r="H1368" s="78"/>
      <c r="I1368" s="269"/>
    </row>
    <row r="1369" spans="1:9">
      <c r="A1369" s="316"/>
      <c r="B1369" s="60" t="s">
        <v>130</v>
      </c>
      <c r="C1369" s="55" t="s">
        <v>189</v>
      </c>
      <c r="D1369" s="250" t="s">
        <v>95</v>
      </c>
      <c r="E1369" s="250">
        <v>1</v>
      </c>
      <c r="F1369" s="250"/>
      <c r="G1369" s="78"/>
      <c r="H1369" s="78"/>
      <c r="I1369" s="269"/>
    </row>
    <row r="1370" spans="1:9">
      <c r="A1370" s="250"/>
      <c r="C1370" s="264" t="s">
        <v>147</v>
      </c>
      <c r="D1370" s="250"/>
      <c r="E1370" s="250"/>
      <c r="F1370" s="250"/>
      <c r="G1370" s="78"/>
      <c r="H1370" s="78"/>
      <c r="I1370" s="269"/>
    </row>
    <row r="1371" spans="1:9" ht="25.5">
      <c r="A1371" s="316" t="s">
        <v>422</v>
      </c>
      <c r="C1371" s="55" t="s">
        <v>148</v>
      </c>
      <c r="D1371" s="250" t="s">
        <v>4</v>
      </c>
      <c r="E1371" s="250">
        <v>2</v>
      </c>
      <c r="F1371" s="250"/>
      <c r="G1371" s="78"/>
      <c r="H1371" s="78"/>
      <c r="I1371" s="269"/>
    </row>
    <row r="1372" spans="1:9">
      <c r="A1372" s="316"/>
      <c r="B1372" s="60" t="s">
        <v>127</v>
      </c>
      <c r="C1372" s="55" t="s">
        <v>184</v>
      </c>
      <c r="D1372" s="250" t="s">
        <v>5</v>
      </c>
      <c r="E1372" s="250">
        <v>1</v>
      </c>
      <c r="F1372" s="250"/>
      <c r="G1372" s="78"/>
      <c r="H1372" s="78"/>
      <c r="I1372" s="269"/>
    </row>
    <row r="1373" spans="1:9">
      <c r="A1373" s="316"/>
      <c r="B1373" s="60" t="s">
        <v>130</v>
      </c>
      <c r="C1373" s="55" t="s">
        <v>886</v>
      </c>
      <c r="D1373" s="250" t="s">
        <v>4</v>
      </c>
      <c r="E1373" s="250">
        <v>2</v>
      </c>
      <c r="F1373" s="250"/>
      <c r="G1373" s="78"/>
      <c r="H1373" s="78"/>
      <c r="I1373" s="269"/>
    </row>
    <row r="1374" spans="1:9">
      <c r="A1374" s="316"/>
      <c r="B1374" s="60" t="s">
        <v>177</v>
      </c>
      <c r="C1374" s="55" t="s">
        <v>858</v>
      </c>
      <c r="D1374" s="250" t="s">
        <v>4</v>
      </c>
      <c r="E1374" s="250">
        <v>2</v>
      </c>
      <c r="F1374" s="250"/>
      <c r="G1374" s="78"/>
      <c r="H1374" s="78"/>
      <c r="I1374" s="269"/>
    </row>
    <row r="1375" spans="1:9" ht="25.5">
      <c r="A1375" s="316"/>
      <c r="B1375" s="60" t="s">
        <v>180</v>
      </c>
      <c r="C1375" s="55" t="s">
        <v>183</v>
      </c>
      <c r="D1375" s="250" t="s">
        <v>5</v>
      </c>
      <c r="E1375" s="250">
        <v>1</v>
      </c>
      <c r="F1375" s="250"/>
      <c r="G1375" s="78"/>
      <c r="H1375" s="78"/>
      <c r="I1375" s="269"/>
    </row>
    <row r="1376" spans="1:9">
      <c r="A1376" s="316" t="s">
        <v>423</v>
      </c>
      <c r="C1376" s="55" t="s">
        <v>146</v>
      </c>
      <c r="D1376" s="250" t="s">
        <v>95</v>
      </c>
      <c r="E1376" s="250">
        <v>1</v>
      </c>
      <c r="F1376" s="250"/>
      <c r="G1376" s="78"/>
      <c r="H1376" s="78"/>
      <c r="I1376" s="269"/>
    </row>
    <row r="1377" spans="1:9">
      <c r="A1377" s="316"/>
      <c r="B1377" s="60" t="s">
        <v>127</v>
      </c>
      <c r="C1377" s="55" t="s">
        <v>188</v>
      </c>
      <c r="D1377" s="250" t="s">
        <v>62</v>
      </c>
      <c r="E1377" s="250">
        <f>E1371*2</f>
        <v>4</v>
      </c>
      <c r="F1377" s="250"/>
      <c r="G1377" s="78"/>
      <c r="H1377" s="78"/>
      <c r="I1377" s="269"/>
    </row>
    <row r="1378" spans="1:9">
      <c r="A1378" s="316"/>
      <c r="B1378" s="60" t="s">
        <v>130</v>
      </c>
      <c r="C1378" s="55" t="s">
        <v>189</v>
      </c>
      <c r="D1378" s="250" t="s">
        <v>95</v>
      </c>
      <c r="E1378" s="250">
        <v>1</v>
      </c>
      <c r="F1378" s="250"/>
      <c r="G1378" s="78"/>
      <c r="H1378" s="78"/>
      <c r="I1378" s="269"/>
    </row>
    <row r="1379" spans="1:9">
      <c r="A1379" s="250" t="s">
        <v>424</v>
      </c>
      <c r="B1379" s="428" t="s">
        <v>163</v>
      </c>
      <c r="C1379" s="428"/>
      <c r="E1379" s="250"/>
      <c r="F1379" s="250"/>
      <c r="G1379" s="78"/>
      <c r="H1379" s="78"/>
      <c r="I1379" s="269"/>
    </row>
    <row r="1380" spans="1:9">
      <c r="A1380" s="250"/>
      <c r="B1380" s="60" t="s">
        <v>63</v>
      </c>
      <c r="C1380" s="55" t="s">
        <v>865</v>
      </c>
      <c r="E1380" s="250"/>
      <c r="F1380" s="250"/>
      <c r="G1380" s="78"/>
      <c r="H1380" s="78"/>
      <c r="I1380" s="269"/>
    </row>
    <row r="1381" spans="1:9">
      <c r="A1381" s="250"/>
      <c r="B1381" s="114" t="s">
        <v>127</v>
      </c>
      <c r="C1381" s="55" t="s">
        <v>192</v>
      </c>
      <c r="D1381" s="250" t="s">
        <v>62</v>
      </c>
      <c r="E1381" s="250" t="s">
        <v>44</v>
      </c>
      <c r="F1381" s="250"/>
      <c r="G1381" s="78"/>
      <c r="H1381" s="78"/>
      <c r="I1381" s="269"/>
    </row>
    <row r="1382" spans="1:9">
      <c r="A1382" s="250"/>
      <c r="B1382" s="114" t="s">
        <v>130</v>
      </c>
      <c r="C1382" s="55" t="s">
        <v>174</v>
      </c>
      <c r="D1382" s="250" t="s">
        <v>62</v>
      </c>
      <c r="E1382" s="250">
        <f>E1345+E1350+E1355</f>
        <v>5</v>
      </c>
      <c r="F1382" s="250"/>
      <c r="G1382" s="78"/>
      <c r="H1382" s="78"/>
      <c r="I1382" s="269"/>
    </row>
    <row r="1383" spans="1:9">
      <c r="A1383" s="250"/>
      <c r="B1383" s="114" t="s">
        <v>177</v>
      </c>
      <c r="C1383" s="55" t="s">
        <v>695</v>
      </c>
      <c r="D1383" s="250" t="s">
        <v>62</v>
      </c>
      <c r="E1383" s="250">
        <f>2</f>
        <v>2</v>
      </c>
      <c r="F1383" s="250"/>
      <c r="G1383" s="78"/>
      <c r="H1383" s="78"/>
      <c r="I1383" s="269"/>
    </row>
    <row r="1384" spans="1:9" ht="25.5">
      <c r="A1384" s="250"/>
      <c r="B1384" s="60" t="s">
        <v>64</v>
      </c>
      <c r="C1384" s="55" t="s">
        <v>863</v>
      </c>
      <c r="D1384" s="250" t="s">
        <v>4</v>
      </c>
      <c r="E1384" s="250">
        <v>2</v>
      </c>
      <c r="F1384" s="250"/>
      <c r="G1384" s="78"/>
      <c r="H1384" s="78"/>
      <c r="I1384" s="269"/>
    </row>
    <row r="1385" spans="1:9">
      <c r="A1385" s="250"/>
      <c r="B1385" s="60" t="s">
        <v>65</v>
      </c>
      <c r="C1385" s="55" t="s">
        <v>696</v>
      </c>
      <c r="D1385" s="250" t="s">
        <v>5</v>
      </c>
      <c r="E1385" s="250">
        <v>1</v>
      </c>
      <c r="F1385" s="250"/>
      <c r="G1385" s="78"/>
      <c r="H1385" s="78"/>
      <c r="I1385" s="269"/>
    </row>
    <row r="1386" spans="1:9">
      <c r="A1386" s="250"/>
      <c r="B1386" s="60" t="s">
        <v>66</v>
      </c>
      <c r="C1386" s="55" t="s">
        <v>167</v>
      </c>
      <c r="D1386" s="250" t="s">
        <v>4</v>
      </c>
      <c r="E1386" s="250">
        <v>1</v>
      </c>
      <c r="F1386" s="250"/>
      <c r="G1386" s="78"/>
      <c r="H1386" s="78"/>
      <c r="I1386" s="269"/>
    </row>
    <row r="1387" spans="1:9">
      <c r="A1387" s="250"/>
      <c r="B1387" s="60" t="s">
        <v>67</v>
      </c>
      <c r="C1387" s="60" t="s">
        <v>864</v>
      </c>
      <c r="D1387" s="250" t="s">
        <v>4</v>
      </c>
      <c r="E1387" s="250">
        <v>2</v>
      </c>
      <c r="F1387" s="250"/>
      <c r="G1387" s="78"/>
      <c r="H1387" s="78"/>
      <c r="I1387" s="269"/>
    </row>
    <row r="1388" spans="1:9">
      <c r="A1388" s="250"/>
      <c r="B1388" s="60" t="s">
        <v>74</v>
      </c>
      <c r="C1388" s="55" t="s">
        <v>662</v>
      </c>
      <c r="D1388" s="250" t="s">
        <v>4</v>
      </c>
      <c r="E1388" s="250">
        <v>1</v>
      </c>
      <c r="F1388" s="250"/>
      <c r="G1388" s="78"/>
      <c r="H1388" s="78"/>
      <c r="I1388" s="269"/>
    </row>
    <row r="1389" spans="1:9">
      <c r="A1389" s="250"/>
      <c r="B1389" s="60" t="s">
        <v>69</v>
      </c>
      <c r="C1389" s="55" t="s">
        <v>663</v>
      </c>
      <c r="D1389" s="250" t="s">
        <v>4</v>
      </c>
      <c r="E1389" s="250">
        <v>2</v>
      </c>
      <c r="F1389" s="250"/>
      <c r="G1389" s="78"/>
      <c r="H1389" s="78"/>
      <c r="I1389" s="269"/>
    </row>
    <row r="1390" spans="1:9" ht="25.5">
      <c r="A1390" s="250"/>
      <c r="B1390" s="60" t="s">
        <v>70</v>
      </c>
      <c r="C1390" s="55" t="s">
        <v>708</v>
      </c>
      <c r="D1390" s="250" t="s">
        <v>62</v>
      </c>
      <c r="E1390" s="250">
        <v>1</v>
      </c>
      <c r="F1390" s="250"/>
      <c r="G1390" s="78"/>
      <c r="H1390" s="78"/>
      <c r="I1390" s="269"/>
    </row>
    <row r="1391" spans="1:9">
      <c r="A1391" s="250"/>
      <c r="B1391" s="60" t="s">
        <v>175</v>
      </c>
      <c r="C1391" s="55" t="s">
        <v>768</v>
      </c>
      <c r="D1391" s="250"/>
      <c r="E1391" s="250"/>
      <c r="F1391" s="250"/>
      <c r="G1391" s="78"/>
      <c r="H1391" s="78"/>
      <c r="I1391" s="269"/>
    </row>
    <row r="1392" spans="1:9">
      <c r="A1392" s="250"/>
      <c r="B1392" s="253" t="s">
        <v>72</v>
      </c>
      <c r="C1392" s="55" t="s">
        <v>189</v>
      </c>
      <c r="D1392" s="250" t="s">
        <v>5</v>
      </c>
      <c r="E1392" s="65">
        <v>1</v>
      </c>
      <c r="G1392" s="78"/>
      <c r="H1392" s="78"/>
      <c r="I1392" s="269"/>
    </row>
    <row r="1393" spans="1:9">
      <c r="A1393" s="250"/>
      <c r="B1393" s="60" t="s">
        <v>176</v>
      </c>
      <c r="C1393" s="55" t="s">
        <v>710</v>
      </c>
      <c r="D1393" s="250" t="s">
        <v>5</v>
      </c>
      <c r="E1393" s="250">
        <v>1</v>
      </c>
      <c r="F1393" s="250"/>
      <c r="G1393" s="78"/>
      <c r="H1393" s="78"/>
      <c r="I1393" s="269"/>
    </row>
    <row r="1394" spans="1:9">
      <c r="A1394" s="250" t="s">
        <v>425</v>
      </c>
      <c r="B1394" s="422" t="s">
        <v>231</v>
      </c>
      <c r="C1394" s="422"/>
      <c r="D1394" s="422"/>
      <c r="E1394" s="250"/>
      <c r="F1394" s="250"/>
      <c r="G1394" s="78"/>
      <c r="H1394" s="78"/>
      <c r="I1394" s="269"/>
    </row>
    <row r="1395" spans="1:9">
      <c r="A1395" s="250"/>
      <c r="B1395" s="60" t="s">
        <v>127</v>
      </c>
      <c r="C1395" s="246" t="s">
        <v>817</v>
      </c>
      <c r="D1395" s="247"/>
      <c r="E1395" s="250"/>
      <c r="F1395" s="250"/>
      <c r="G1395" s="78"/>
      <c r="H1395" s="78"/>
      <c r="I1395" s="269"/>
    </row>
    <row r="1396" spans="1:9">
      <c r="A1396" s="250"/>
      <c r="B1396" s="60" t="s">
        <v>63</v>
      </c>
      <c r="C1396" s="55" t="s">
        <v>707</v>
      </c>
      <c r="D1396" s="250" t="s">
        <v>4</v>
      </c>
      <c r="E1396" s="250">
        <v>2</v>
      </c>
      <c r="F1396" s="250"/>
      <c r="G1396" s="78"/>
      <c r="H1396" s="78"/>
      <c r="I1396" s="269"/>
    </row>
    <row r="1397" spans="1:9">
      <c r="A1397" s="250"/>
      <c r="B1397" s="60" t="s">
        <v>64</v>
      </c>
      <c r="C1397" s="55" t="s">
        <v>703</v>
      </c>
      <c r="D1397" s="250" t="s">
        <v>4</v>
      </c>
      <c r="E1397" s="250">
        <v>2</v>
      </c>
      <c r="F1397" s="250"/>
      <c r="G1397" s="78"/>
      <c r="H1397" s="78"/>
      <c r="I1397" s="269"/>
    </row>
    <row r="1398" spans="1:9">
      <c r="A1398" s="250"/>
      <c r="B1398" s="60" t="s">
        <v>65</v>
      </c>
      <c r="C1398" s="55" t="s">
        <v>704</v>
      </c>
      <c r="D1398" s="250" t="s">
        <v>4</v>
      </c>
      <c r="E1398" s="250">
        <v>1</v>
      </c>
      <c r="F1398" s="250"/>
      <c r="G1398" s="78"/>
      <c r="H1398" s="78"/>
      <c r="I1398" s="269"/>
    </row>
    <row r="1399" spans="1:9">
      <c r="A1399" s="250"/>
      <c r="B1399" s="60" t="s">
        <v>66</v>
      </c>
      <c r="C1399" s="55" t="s">
        <v>706</v>
      </c>
      <c r="D1399" s="250" t="s">
        <v>48</v>
      </c>
      <c r="E1399" s="250">
        <v>5</v>
      </c>
      <c r="F1399" s="250"/>
      <c r="G1399" s="78"/>
      <c r="H1399" s="78"/>
      <c r="I1399" s="269"/>
    </row>
    <row r="1400" spans="1:9">
      <c r="A1400" s="250"/>
      <c r="B1400" s="60" t="s">
        <v>67</v>
      </c>
      <c r="C1400" s="55" t="s">
        <v>189</v>
      </c>
      <c r="D1400" s="250" t="s">
        <v>95</v>
      </c>
      <c r="E1400" s="250">
        <v>1</v>
      </c>
      <c r="F1400" s="250"/>
      <c r="G1400" s="78"/>
      <c r="H1400" s="78"/>
      <c r="I1400" s="269"/>
    </row>
    <row r="1401" spans="1:9">
      <c r="A1401" s="250"/>
      <c r="B1401" s="60" t="s">
        <v>74</v>
      </c>
      <c r="C1401" s="55" t="s">
        <v>705</v>
      </c>
      <c r="D1401" s="250" t="s">
        <v>95</v>
      </c>
      <c r="E1401" s="250">
        <v>1</v>
      </c>
      <c r="F1401" s="250"/>
      <c r="G1401" s="78"/>
      <c r="H1401" s="78"/>
      <c r="I1401" s="269"/>
    </row>
    <row r="1402" spans="1:9">
      <c r="A1402" s="250"/>
      <c r="B1402" s="60" t="s">
        <v>69</v>
      </c>
      <c r="C1402" s="55" t="s">
        <v>710</v>
      </c>
      <c r="D1402" s="250" t="s">
        <v>95</v>
      </c>
      <c r="E1402" s="250">
        <v>1</v>
      </c>
      <c r="F1402" s="250"/>
      <c r="G1402" s="78"/>
      <c r="H1402" s="78"/>
      <c r="I1402" s="269"/>
    </row>
    <row r="1403" spans="1:9" ht="25.5">
      <c r="A1403" s="250"/>
      <c r="B1403" s="60" t="s">
        <v>130</v>
      </c>
      <c r="C1403" s="55" t="s">
        <v>712</v>
      </c>
      <c r="D1403" s="421" t="s">
        <v>711</v>
      </c>
      <c r="E1403" s="421"/>
      <c r="F1403" s="250"/>
      <c r="G1403" s="78"/>
      <c r="H1403" s="78"/>
      <c r="I1403" s="269"/>
    </row>
    <row r="1404" spans="1:9" ht="15.75" customHeight="1">
      <c r="A1404" s="250" t="s">
        <v>426</v>
      </c>
      <c r="B1404" s="424" t="s">
        <v>158</v>
      </c>
      <c r="C1404" s="424"/>
      <c r="D1404" s="424"/>
      <c r="E1404" s="424"/>
      <c r="F1404" s="276"/>
      <c r="G1404" s="78"/>
      <c r="H1404" s="78"/>
      <c r="I1404" s="269"/>
    </row>
    <row r="1405" spans="1:9">
      <c r="A1405" s="250"/>
      <c r="C1405" s="55" t="s">
        <v>114</v>
      </c>
      <c r="D1405" s="250"/>
      <c r="E1405" s="250"/>
      <c r="F1405" s="250"/>
      <c r="G1405" s="78"/>
      <c r="H1405" s="78"/>
      <c r="I1405" s="269"/>
    </row>
    <row r="1406" spans="1:9">
      <c r="A1406" s="250" t="s">
        <v>427</v>
      </c>
      <c r="C1406" s="264" t="s">
        <v>194</v>
      </c>
      <c r="D1406" s="250"/>
      <c r="E1406" s="250"/>
      <c r="F1406" s="250"/>
      <c r="G1406" s="78"/>
      <c r="H1406" s="78"/>
      <c r="I1406" s="269"/>
    </row>
    <row r="1407" spans="1:9">
      <c r="A1407" s="250"/>
      <c r="C1407" s="55" t="s">
        <v>114</v>
      </c>
      <c r="D1407" s="250"/>
      <c r="E1407" s="250"/>
      <c r="F1407" s="250"/>
      <c r="G1407" s="78"/>
      <c r="H1407" s="78"/>
      <c r="I1407" s="269"/>
    </row>
    <row r="1408" spans="1:9">
      <c r="A1408" s="250" t="s">
        <v>428</v>
      </c>
      <c r="C1408" s="251" t="s">
        <v>200</v>
      </c>
      <c r="D1408" s="250"/>
      <c r="E1408" s="250"/>
      <c r="F1408" s="250"/>
      <c r="G1408" s="78"/>
      <c r="H1408" s="78"/>
      <c r="I1408" s="269"/>
    </row>
    <row r="1409" spans="1:9" ht="25.5">
      <c r="A1409" s="250"/>
      <c r="C1409" s="55" t="s">
        <v>197</v>
      </c>
      <c r="D1409" s="250"/>
      <c r="E1409" s="250"/>
      <c r="F1409" s="250"/>
      <c r="G1409" s="78"/>
      <c r="H1409" s="78"/>
      <c r="I1409" s="269"/>
    </row>
    <row r="1410" spans="1:9">
      <c r="A1410" s="250"/>
      <c r="B1410" s="60" t="s">
        <v>63</v>
      </c>
      <c r="C1410" s="55" t="s">
        <v>198</v>
      </c>
      <c r="D1410" s="250" t="s">
        <v>95</v>
      </c>
      <c r="E1410" s="250">
        <v>1</v>
      </c>
      <c r="F1410" s="250"/>
      <c r="G1410" s="78"/>
      <c r="H1410" s="78"/>
      <c r="I1410" s="269"/>
    </row>
    <row r="1411" spans="1:9">
      <c r="A1411" s="250"/>
      <c r="B1411" s="60" t="s">
        <v>64</v>
      </c>
      <c r="C1411" s="55" t="s">
        <v>199</v>
      </c>
      <c r="D1411" s="250" t="s">
        <v>95</v>
      </c>
      <c r="E1411" s="250">
        <v>1</v>
      </c>
      <c r="F1411" s="250"/>
      <c r="G1411" s="78"/>
      <c r="H1411" s="78"/>
      <c r="I1411" s="269"/>
    </row>
    <row r="1412" spans="1:9" ht="25.5">
      <c r="A1412" s="250" t="s">
        <v>430</v>
      </c>
      <c r="C1412" s="251" t="s">
        <v>675</v>
      </c>
      <c r="D1412" s="74"/>
      <c r="E1412" s="75"/>
      <c r="F1412" s="75"/>
      <c r="G1412" s="78"/>
      <c r="H1412" s="78"/>
      <c r="I1412" s="269"/>
    </row>
    <row r="1413" spans="1:9">
      <c r="A1413" s="250" t="s">
        <v>431</v>
      </c>
      <c r="C1413" s="72" t="s">
        <v>621</v>
      </c>
      <c r="D1413" s="74"/>
      <c r="E1413" s="75"/>
      <c r="F1413" s="75"/>
      <c r="G1413" s="78"/>
      <c r="H1413" s="78"/>
      <c r="I1413" s="269"/>
    </row>
    <row r="1414" spans="1:9">
      <c r="A1414" s="250"/>
      <c r="B1414" s="60" t="s">
        <v>63</v>
      </c>
      <c r="C1414" s="72" t="s">
        <v>203</v>
      </c>
      <c r="D1414" s="74" t="s">
        <v>214</v>
      </c>
      <c r="E1414" s="75">
        <v>1</v>
      </c>
      <c r="F1414" s="75"/>
      <c r="G1414" s="78"/>
      <c r="H1414" s="78"/>
      <c r="I1414" s="269"/>
    </row>
    <row r="1415" spans="1:9">
      <c r="A1415" s="250"/>
      <c r="B1415" s="60" t="s">
        <v>64</v>
      </c>
      <c r="C1415" s="72" t="s">
        <v>204</v>
      </c>
      <c r="D1415" s="74" t="s">
        <v>214</v>
      </c>
      <c r="E1415" s="75">
        <v>1</v>
      </c>
      <c r="F1415" s="75"/>
      <c r="G1415" s="78"/>
      <c r="H1415" s="78"/>
      <c r="I1415" s="269"/>
    </row>
    <row r="1416" spans="1:9">
      <c r="A1416" s="250" t="s">
        <v>432</v>
      </c>
      <c r="C1416" s="72" t="s">
        <v>205</v>
      </c>
      <c r="D1416" s="74" t="s">
        <v>216</v>
      </c>
      <c r="E1416" s="75">
        <v>1</v>
      </c>
      <c r="F1416" s="75"/>
      <c r="G1416" s="78"/>
      <c r="H1416" s="78"/>
      <c r="I1416" s="269"/>
    </row>
    <row r="1417" spans="1:9">
      <c r="A1417" s="250" t="s">
        <v>433</v>
      </c>
      <c r="C1417" s="251" t="s">
        <v>206</v>
      </c>
      <c r="D1417" s="74"/>
      <c r="E1417" s="74"/>
      <c r="F1417" s="74"/>
      <c r="G1417" s="78"/>
      <c r="H1417" s="78"/>
      <c r="I1417" s="269"/>
    </row>
    <row r="1418" spans="1:9" ht="25.5">
      <c r="A1418" s="250" t="s">
        <v>434</v>
      </c>
      <c r="C1418" s="72" t="s">
        <v>220</v>
      </c>
      <c r="D1418" s="74" t="s">
        <v>214</v>
      </c>
      <c r="E1418" s="74">
        <v>1</v>
      </c>
      <c r="F1418" s="74"/>
      <c r="G1418" s="78"/>
      <c r="H1418" s="78"/>
      <c r="I1418" s="269"/>
    </row>
    <row r="1419" spans="1:9">
      <c r="A1419" s="284"/>
      <c r="B1419" s="60" t="s">
        <v>63</v>
      </c>
      <c r="C1419" s="73" t="s">
        <v>622</v>
      </c>
      <c r="D1419" s="74" t="s">
        <v>48</v>
      </c>
      <c r="E1419" s="74">
        <v>2</v>
      </c>
      <c r="F1419" s="74"/>
      <c r="G1419" s="78"/>
      <c r="H1419" s="78"/>
      <c r="I1419" s="269"/>
    </row>
    <row r="1420" spans="1:9">
      <c r="A1420" s="78"/>
      <c r="B1420" s="60" t="s">
        <v>64</v>
      </c>
      <c r="C1420" s="73" t="s">
        <v>623</v>
      </c>
      <c r="D1420" s="74" t="s">
        <v>48</v>
      </c>
      <c r="E1420" s="74">
        <v>2</v>
      </c>
      <c r="F1420" s="74"/>
      <c r="G1420" s="78"/>
      <c r="H1420" s="78"/>
      <c r="I1420" s="269"/>
    </row>
    <row r="1421" spans="1:9">
      <c r="A1421" s="78"/>
      <c r="B1421" s="60" t="s">
        <v>65</v>
      </c>
      <c r="C1421" s="72" t="s">
        <v>910</v>
      </c>
      <c r="D1421" s="74" t="s">
        <v>48</v>
      </c>
      <c r="E1421" s="74">
        <v>1</v>
      </c>
      <c r="F1421" s="74"/>
      <c r="G1421" s="78"/>
      <c r="H1421" s="78"/>
      <c r="I1421" s="269"/>
    </row>
    <row r="1422" spans="1:9">
      <c r="A1422" s="78"/>
      <c r="B1422" s="60" t="s">
        <v>66</v>
      </c>
      <c r="C1422" s="73" t="s">
        <v>207</v>
      </c>
      <c r="D1422" s="74" t="s">
        <v>95</v>
      </c>
      <c r="E1422" s="74">
        <v>1</v>
      </c>
      <c r="F1422" s="74"/>
      <c r="G1422" s="78"/>
      <c r="H1422" s="78"/>
      <c r="I1422" s="269"/>
    </row>
    <row r="1423" spans="1:9">
      <c r="A1423" s="78" t="s">
        <v>435</v>
      </c>
      <c r="C1423" s="72" t="s">
        <v>208</v>
      </c>
      <c r="D1423" s="74"/>
      <c r="E1423" s="74"/>
      <c r="F1423" s="74"/>
      <c r="G1423" s="78"/>
      <c r="H1423" s="78"/>
      <c r="I1423" s="269"/>
    </row>
    <row r="1424" spans="1:9">
      <c r="A1424" s="250"/>
      <c r="B1424" s="60" t="s">
        <v>63</v>
      </c>
      <c r="C1424" s="248" t="s">
        <v>270</v>
      </c>
      <c r="D1424" s="74" t="s">
        <v>48</v>
      </c>
      <c r="E1424" s="74">
        <v>2</v>
      </c>
      <c r="F1424" s="74"/>
      <c r="G1424" s="78"/>
      <c r="H1424" s="78"/>
      <c r="I1424" s="269"/>
    </row>
    <row r="1425" spans="1:9">
      <c r="A1425" s="250"/>
      <c r="B1425" s="60" t="s">
        <v>64</v>
      </c>
      <c r="C1425" s="73" t="s">
        <v>271</v>
      </c>
      <c r="D1425" s="74" t="s">
        <v>48</v>
      </c>
      <c r="E1425" s="74">
        <v>2</v>
      </c>
      <c r="F1425" s="74"/>
      <c r="H1425" s="78"/>
      <c r="I1425" s="86"/>
    </row>
    <row r="1426" spans="1:9" s="57" customFormat="1" ht="19.5" customHeight="1">
      <c r="A1426" s="250"/>
      <c r="B1426" s="60" t="s">
        <v>65</v>
      </c>
      <c r="C1426" s="248" t="s">
        <v>209</v>
      </c>
      <c r="D1426" s="74" t="s">
        <v>214</v>
      </c>
      <c r="E1426" s="74">
        <v>1</v>
      </c>
      <c r="F1426" s="74"/>
      <c r="G1426" s="77"/>
      <c r="H1426" s="78"/>
      <c r="I1426" s="86"/>
    </row>
    <row r="1427" spans="1:9" ht="15" customHeight="1">
      <c r="A1427" s="78" t="s">
        <v>436</v>
      </c>
      <c r="B1427" s="422" t="s">
        <v>210</v>
      </c>
      <c r="C1427" s="422"/>
      <c r="D1427" s="74"/>
      <c r="E1427" s="74"/>
      <c r="F1427" s="74"/>
      <c r="H1427" s="78"/>
      <c r="I1427" s="86"/>
    </row>
    <row r="1428" spans="1:9" ht="15.75" customHeight="1">
      <c r="A1428" s="78" t="s">
        <v>795</v>
      </c>
      <c r="B1428" s="423" t="s">
        <v>211</v>
      </c>
      <c r="C1428" s="423"/>
      <c r="D1428" s="74" t="s">
        <v>214</v>
      </c>
      <c r="E1428" s="74">
        <v>1</v>
      </c>
      <c r="F1428" s="74"/>
      <c r="H1428" s="78"/>
      <c r="I1428" s="86"/>
    </row>
    <row r="1429" spans="1:9" s="57" customFormat="1" ht="15.75" customHeight="1">
      <c r="A1429" s="78" t="s">
        <v>796</v>
      </c>
      <c r="B1429" s="423" t="s">
        <v>212</v>
      </c>
      <c r="C1429" s="423"/>
      <c r="D1429" s="74" t="s">
        <v>62</v>
      </c>
      <c r="E1429" s="74">
        <f>2*2</f>
        <v>4</v>
      </c>
      <c r="F1429" s="74"/>
      <c r="G1429" s="77"/>
      <c r="H1429" s="78"/>
      <c r="I1429" s="87"/>
    </row>
    <row r="1430" spans="1:9" ht="15" customHeight="1">
      <c r="A1430" s="78" t="s">
        <v>437</v>
      </c>
      <c r="B1430" s="422" t="s">
        <v>217</v>
      </c>
      <c r="C1430" s="422"/>
      <c r="D1430" s="429"/>
      <c r="E1430" s="429"/>
      <c r="F1430" s="249"/>
      <c r="H1430" s="78"/>
      <c r="I1430" s="86"/>
    </row>
    <row r="1431" spans="1:9" ht="25.5" customHeight="1">
      <c r="A1431" s="78" t="s">
        <v>438</v>
      </c>
      <c r="B1431" s="441" t="s">
        <v>715</v>
      </c>
      <c r="C1431" s="441"/>
      <c r="D1431" s="444" t="s">
        <v>213</v>
      </c>
      <c r="E1431" s="444"/>
      <c r="F1431" s="245"/>
      <c r="H1431" s="78"/>
      <c r="I1431" s="86"/>
    </row>
    <row r="1432" spans="1:9" ht="15" customHeight="1">
      <c r="A1432" s="78" t="s">
        <v>439</v>
      </c>
      <c r="B1432" s="441" t="s">
        <v>920</v>
      </c>
      <c r="C1432" s="441"/>
      <c r="D1432" s="245"/>
      <c r="E1432" s="245"/>
      <c r="F1432" s="245"/>
      <c r="H1432" s="78"/>
      <c r="I1432" s="86"/>
    </row>
    <row r="1433" spans="1:9" ht="15" customHeight="1">
      <c r="A1433" s="78"/>
      <c r="B1433" s="246" t="s">
        <v>611</v>
      </c>
      <c r="C1433" s="78" t="s">
        <v>750</v>
      </c>
      <c r="D1433" s="444" t="s">
        <v>213</v>
      </c>
      <c r="E1433" s="444"/>
      <c r="F1433" s="245"/>
      <c r="H1433" s="78"/>
      <c r="I1433" s="86"/>
    </row>
    <row r="1434" spans="1:9" ht="15" customHeight="1">
      <c r="A1434" s="78"/>
      <c r="B1434" s="246" t="s">
        <v>612</v>
      </c>
      <c r="C1434" s="78" t="s">
        <v>751</v>
      </c>
      <c r="D1434" s="444" t="s">
        <v>213</v>
      </c>
      <c r="E1434" s="444"/>
      <c r="F1434" s="245"/>
      <c r="H1434" s="78"/>
      <c r="I1434" s="86"/>
    </row>
    <row r="1435" spans="1:9" ht="15" customHeight="1">
      <c r="A1435" s="78"/>
      <c r="B1435" s="246" t="s">
        <v>613</v>
      </c>
      <c r="C1435" s="78" t="s">
        <v>752</v>
      </c>
      <c r="D1435" s="444" t="s">
        <v>213</v>
      </c>
      <c r="E1435" s="444"/>
      <c r="F1435" s="245"/>
      <c r="H1435" s="78"/>
      <c r="I1435" s="86"/>
    </row>
    <row r="1436" spans="1:9" ht="15" customHeight="1">
      <c r="B1436" s="246" t="s">
        <v>614</v>
      </c>
      <c r="C1436" s="78" t="s">
        <v>1244</v>
      </c>
      <c r="D1436" s="254" t="s">
        <v>62</v>
      </c>
      <c r="E1436" s="254">
        <v>1</v>
      </c>
      <c r="F1436" s="254"/>
      <c r="H1436" s="78"/>
      <c r="I1436" s="86"/>
    </row>
    <row r="1437" spans="1:9" ht="15" customHeight="1">
      <c r="B1437" s="246" t="s">
        <v>615</v>
      </c>
      <c r="C1437" s="78" t="s">
        <v>833</v>
      </c>
      <c r="D1437" s="254" t="s">
        <v>0</v>
      </c>
      <c r="E1437" s="254">
        <v>1</v>
      </c>
      <c r="F1437" s="254"/>
      <c r="H1437" s="78"/>
      <c r="I1437" s="86"/>
    </row>
    <row r="1438" spans="1:9" ht="15" customHeight="1">
      <c r="A1438" s="78" t="s">
        <v>822</v>
      </c>
      <c r="B1438" s="441" t="s">
        <v>834</v>
      </c>
      <c r="C1438" s="441"/>
      <c r="D1438" s="444" t="s">
        <v>213</v>
      </c>
      <c r="E1438" s="444"/>
      <c r="F1438" s="245"/>
      <c r="H1438" s="78"/>
      <c r="I1438" s="86"/>
    </row>
    <row r="1439" spans="1:9" ht="15" customHeight="1">
      <c r="A1439" s="78" t="s">
        <v>934</v>
      </c>
      <c r="B1439" s="441" t="s">
        <v>921</v>
      </c>
      <c r="C1439" s="441"/>
      <c r="D1439" s="245"/>
      <c r="E1439" s="245"/>
      <c r="F1439" s="245"/>
      <c r="H1439" s="78"/>
      <c r="I1439" s="86"/>
    </row>
    <row r="1440" spans="1:9" ht="15" customHeight="1">
      <c r="A1440" s="78"/>
      <c r="B1440" s="246" t="s">
        <v>611</v>
      </c>
      <c r="C1440" s="246" t="s">
        <v>922</v>
      </c>
      <c r="D1440" s="254" t="s">
        <v>5</v>
      </c>
      <c r="E1440" s="254">
        <v>1</v>
      </c>
      <c r="F1440" s="254"/>
      <c r="H1440" s="78"/>
      <c r="I1440" s="86"/>
    </row>
    <row r="1441" spans="1:9" ht="15" customHeight="1">
      <c r="A1441" s="78"/>
      <c r="B1441" s="246" t="s">
        <v>612</v>
      </c>
      <c r="C1441" s="246" t="s">
        <v>923</v>
      </c>
      <c r="D1441" s="254" t="s">
        <v>5</v>
      </c>
      <c r="E1441" s="254">
        <v>1</v>
      </c>
      <c r="F1441" s="254"/>
      <c r="H1441" s="78"/>
      <c r="I1441" s="86"/>
    </row>
    <row r="1442" spans="1:9" ht="25.5" customHeight="1">
      <c r="A1442" s="78" t="s">
        <v>935</v>
      </c>
      <c r="B1442" s="441" t="s">
        <v>1150</v>
      </c>
      <c r="C1442" s="441"/>
      <c r="D1442" s="421" t="s">
        <v>114</v>
      </c>
      <c r="E1442" s="421"/>
      <c r="F1442" s="245"/>
      <c r="H1442" s="78"/>
      <c r="I1442" s="86"/>
    </row>
    <row r="1443" spans="1:9" ht="15" customHeight="1">
      <c r="A1443" s="78" t="s">
        <v>429</v>
      </c>
      <c r="B1443" s="422" t="s">
        <v>227</v>
      </c>
      <c r="C1443" s="422"/>
      <c r="D1443" s="74"/>
      <c r="E1443" s="74"/>
      <c r="F1443" s="74"/>
      <c r="H1443" s="78"/>
      <c r="I1443" s="86"/>
    </row>
    <row r="1444" spans="1:9" ht="41.25" customHeight="1">
      <c r="A1444" s="60" t="s">
        <v>440</v>
      </c>
      <c r="B1444" s="423" t="s">
        <v>236</v>
      </c>
      <c r="C1444" s="423"/>
      <c r="D1444" s="74" t="s">
        <v>214</v>
      </c>
      <c r="E1444" s="74">
        <v>1</v>
      </c>
      <c r="F1444" s="74"/>
      <c r="H1444" s="78"/>
      <c r="I1444" s="86"/>
    </row>
    <row r="1445" spans="1:9" ht="30" customHeight="1">
      <c r="A1445" s="60" t="s">
        <v>441</v>
      </c>
      <c r="B1445" s="423" t="s">
        <v>272</v>
      </c>
      <c r="C1445" s="423"/>
      <c r="D1445" s="74" t="s">
        <v>214</v>
      </c>
      <c r="E1445" s="74">
        <v>1</v>
      </c>
      <c r="F1445" s="74"/>
      <c r="H1445" s="78"/>
      <c r="I1445" s="86"/>
    </row>
    <row r="1446" spans="1:9" ht="29.25" customHeight="1">
      <c r="A1446" s="60" t="s">
        <v>442</v>
      </c>
      <c r="B1446" s="423" t="str">
        <f>B549</f>
        <v xml:space="preserve">Complete solar system (1kW solar panel) including 12V VRLA maintenace free battery and other accessories for Substation emergency DC Lighting </v>
      </c>
      <c r="C1446" s="423"/>
      <c r="D1446" s="74" t="s">
        <v>4</v>
      </c>
      <c r="E1446" s="74">
        <v>1</v>
      </c>
      <c r="F1446" s="74"/>
      <c r="H1446" s="78"/>
      <c r="I1446" s="86"/>
    </row>
    <row r="1447" spans="1:9" ht="28.5" customHeight="1">
      <c r="A1447" s="78" t="s">
        <v>443</v>
      </c>
      <c r="B1447" s="443" t="s">
        <v>782</v>
      </c>
      <c r="C1447" s="443"/>
      <c r="D1447" s="74"/>
      <c r="E1447" s="74"/>
      <c r="F1447" s="74"/>
      <c r="H1447" s="78"/>
      <c r="I1447" s="86"/>
    </row>
    <row r="1448" spans="1:9" ht="15" customHeight="1">
      <c r="A1448" s="78" t="s">
        <v>797</v>
      </c>
      <c r="B1448" s="423" t="s">
        <v>229</v>
      </c>
      <c r="C1448" s="423"/>
      <c r="D1448" s="74" t="s">
        <v>214</v>
      </c>
      <c r="E1448" s="74">
        <v>1</v>
      </c>
      <c r="F1448" s="74"/>
      <c r="H1448" s="78"/>
      <c r="I1448" s="86"/>
    </row>
    <row r="1449" spans="1:9" ht="15" customHeight="1">
      <c r="A1449" s="78" t="s">
        <v>798</v>
      </c>
      <c r="B1449" s="423" t="s">
        <v>767</v>
      </c>
      <c r="C1449" s="423"/>
      <c r="D1449" s="74" t="s">
        <v>214</v>
      </c>
      <c r="E1449" s="74">
        <v>1</v>
      </c>
      <c r="F1449" s="74"/>
      <c r="H1449" s="78"/>
      <c r="I1449" s="86"/>
    </row>
    <row r="1450" spans="1:9" ht="25.5" customHeight="1">
      <c r="A1450" s="78" t="s">
        <v>799</v>
      </c>
      <c r="B1450" s="423" t="s">
        <v>319</v>
      </c>
      <c r="C1450" s="423"/>
      <c r="D1450" s="74" t="s">
        <v>214</v>
      </c>
      <c r="E1450" s="74">
        <v>1</v>
      </c>
      <c r="F1450" s="74"/>
      <c r="H1450" s="78"/>
      <c r="I1450" s="86"/>
    </row>
    <row r="1451" spans="1:9" ht="31.5" customHeight="1">
      <c r="A1451" s="78" t="s">
        <v>800</v>
      </c>
      <c r="B1451" s="423" t="s">
        <v>1178</v>
      </c>
      <c r="C1451" s="423"/>
      <c r="D1451" s="249" t="s">
        <v>95</v>
      </c>
      <c r="E1451" s="249">
        <v>1</v>
      </c>
      <c r="F1451" s="249"/>
      <c r="H1451" s="78"/>
      <c r="I1451" s="86"/>
    </row>
    <row r="1452" spans="1:9">
      <c r="A1452" s="79" t="s">
        <v>626</v>
      </c>
      <c r="B1452" s="80"/>
      <c r="C1452" s="80"/>
      <c r="D1452" s="74"/>
      <c r="E1452" s="74"/>
      <c r="F1452" s="74"/>
      <c r="G1452" s="78"/>
      <c r="H1452" s="78"/>
      <c r="I1452" s="269"/>
    </row>
    <row r="1453" spans="1:9">
      <c r="A1453" s="79" t="s">
        <v>1284</v>
      </c>
      <c r="B1453" s="80"/>
      <c r="C1453" s="80"/>
      <c r="D1453" s="75"/>
      <c r="E1453" s="74"/>
      <c r="F1453" s="74"/>
      <c r="G1453" s="78"/>
      <c r="H1453" s="78"/>
      <c r="I1453" s="259"/>
    </row>
    <row r="1457" spans="1:10" s="57" customFormat="1" ht="25.5">
      <c r="A1457" s="440" t="s">
        <v>508</v>
      </c>
      <c r="B1457" s="440"/>
      <c r="C1457" s="440"/>
      <c r="D1457" s="440"/>
      <c r="E1457" s="440"/>
      <c r="F1457" s="440"/>
      <c r="G1457" s="440"/>
      <c r="H1457" s="440"/>
      <c r="I1457" s="281"/>
    </row>
    <row r="1458" spans="1:10">
      <c r="I1458" s="86"/>
      <c r="J1458" s="86"/>
    </row>
    <row r="1459" spans="1:10">
      <c r="A1459" s="426" t="s">
        <v>245</v>
      </c>
      <c r="B1459" s="426" t="s">
        <v>246</v>
      </c>
      <c r="C1459" s="426"/>
      <c r="D1459" s="434" t="s">
        <v>1</v>
      </c>
      <c r="E1459" s="434" t="s">
        <v>12</v>
      </c>
      <c r="F1459" s="256"/>
      <c r="G1459" s="435" t="s">
        <v>13</v>
      </c>
      <c r="H1459" s="435"/>
      <c r="I1459" s="438"/>
      <c r="J1459" s="439"/>
    </row>
    <row r="1460" spans="1:10" s="56" customFormat="1">
      <c r="A1460" s="426"/>
      <c r="B1460" s="426"/>
      <c r="C1460" s="426"/>
      <c r="D1460" s="434"/>
      <c r="E1460" s="434"/>
      <c r="F1460" s="256"/>
      <c r="G1460" s="304" t="s">
        <v>10</v>
      </c>
      <c r="H1460" s="304" t="s">
        <v>19</v>
      </c>
      <c r="I1460" s="271"/>
      <c r="J1460" s="271"/>
    </row>
    <row r="1461" spans="1:10" s="56" customFormat="1">
      <c r="A1461" s="426"/>
      <c r="B1461" s="426"/>
      <c r="C1461" s="426"/>
      <c r="D1461" s="434"/>
      <c r="E1461" s="434"/>
      <c r="F1461" s="256"/>
      <c r="G1461" s="304" t="s">
        <v>14</v>
      </c>
      <c r="H1461" s="304" t="s">
        <v>14</v>
      </c>
      <c r="I1461" s="271"/>
      <c r="J1461" s="271"/>
    </row>
    <row r="1462" spans="1:10">
      <c r="A1462" s="426"/>
      <c r="B1462" s="426"/>
      <c r="C1462" s="426"/>
      <c r="D1462" s="434"/>
      <c r="E1462" s="306" t="s">
        <v>15</v>
      </c>
      <c r="F1462" s="306"/>
      <c r="G1462" s="307" t="s">
        <v>16</v>
      </c>
      <c r="H1462" s="308" t="s">
        <v>17</v>
      </c>
      <c r="I1462" s="272"/>
      <c r="J1462" s="272"/>
    </row>
    <row r="1463" spans="1:10">
      <c r="A1463" s="276" t="s">
        <v>582</v>
      </c>
      <c r="B1463" s="427" t="s">
        <v>3</v>
      </c>
      <c r="C1463" s="427"/>
      <c r="D1463" s="427"/>
      <c r="E1463" s="427"/>
      <c r="F1463" s="284"/>
      <c r="G1463" s="284"/>
      <c r="H1463" s="284"/>
      <c r="I1463" s="268"/>
      <c r="J1463" s="86"/>
    </row>
    <row r="1464" spans="1:10">
      <c r="A1464" s="426" t="s">
        <v>581</v>
      </c>
      <c r="B1464" s="428" t="s">
        <v>54</v>
      </c>
      <c r="C1464" s="428"/>
      <c r="D1464" s="250" t="s">
        <v>4</v>
      </c>
      <c r="E1464" s="250">
        <v>4</v>
      </c>
      <c r="F1464" s="250"/>
      <c r="G1464" s="78"/>
      <c r="H1464" s="78"/>
      <c r="I1464" s="269"/>
      <c r="J1464" s="86"/>
    </row>
    <row r="1465" spans="1:10">
      <c r="A1465" s="426"/>
      <c r="B1465" s="254" t="s">
        <v>63</v>
      </c>
      <c r="C1465" s="55" t="s">
        <v>1306</v>
      </c>
      <c r="D1465" s="250" t="s">
        <v>5</v>
      </c>
      <c r="E1465" s="250">
        <v>1</v>
      </c>
      <c r="F1465" s="250"/>
      <c r="G1465" s="78"/>
      <c r="H1465" s="78"/>
      <c r="I1465" s="269"/>
      <c r="J1465" s="86"/>
    </row>
    <row r="1466" spans="1:10" ht="38.25">
      <c r="A1466" s="426"/>
      <c r="B1466" s="254" t="s">
        <v>64</v>
      </c>
      <c r="C1466" s="55" t="s">
        <v>1191</v>
      </c>
      <c r="D1466" s="250" t="s">
        <v>4</v>
      </c>
      <c r="E1466" s="250">
        <v>1</v>
      </c>
      <c r="F1466" s="250"/>
      <c r="G1466" s="78"/>
      <c r="H1466" s="78"/>
      <c r="I1466" s="269"/>
      <c r="J1466" s="86"/>
    </row>
    <row r="1467" spans="1:10" ht="25.5">
      <c r="A1467" s="426"/>
      <c r="B1467" s="254" t="s">
        <v>65</v>
      </c>
      <c r="C1467" s="55" t="s">
        <v>848</v>
      </c>
      <c r="D1467" s="250" t="s">
        <v>61</v>
      </c>
      <c r="E1467" s="250">
        <v>2</v>
      </c>
      <c r="F1467" s="250"/>
      <c r="G1467" s="78"/>
      <c r="H1467" s="78"/>
      <c r="I1467" s="269"/>
      <c r="J1467" s="86"/>
    </row>
    <row r="1468" spans="1:10" ht="25.5">
      <c r="A1468" s="426"/>
      <c r="B1468" s="254" t="s">
        <v>66</v>
      </c>
      <c r="C1468" s="55" t="s">
        <v>50</v>
      </c>
      <c r="D1468" s="250" t="s">
        <v>60</v>
      </c>
      <c r="E1468" s="250">
        <v>2</v>
      </c>
      <c r="F1468" s="250"/>
      <c r="G1468" s="78"/>
      <c r="H1468" s="78"/>
      <c r="I1468" s="269"/>
      <c r="J1468" s="86"/>
    </row>
    <row r="1469" spans="1:10" ht="38.25">
      <c r="A1469" s="426"/>
      <c r="B1469" s="254" t="s">
        <v>67</v>
      </c>
      <c r="C1469" s="55" t="s">
        <v>1192</v>
      </c>
      <c r="D1469" s="250" t="s">
        <v>61</v>
      </c>
      <c r="E1469" s="250">
        <v>1</v>
      </c>
      <c r="F1469" s="250"/>
      <c r="G1469" s="78"/>
      <c r="H1469" s="78"/>
      <c r="I1469" s="269"/>
      <c r="J1469" s="86"/>
    </row>
    <row r="1470" spans="1:10" ht="25.5">
      <c r="A1470" s="426"/>
      <c r="B1470" s="254" t="s">
        <v>68</v>
      </c>
      <c r="C1470" s="55" t="s">
        <v>1206</v>
      </c>
      <c r="D1470" s="250" t="s">
        <v>62</v>
      </c>
      <c r="E1470" s="250">
        <v>3</v>
      </c>
      <c r="F1470" s="250"/>
      <c r="G1470" s="78"/>
      <c r="H1470" s="78"/>
      <c r="I1470" s="269"/>
      <c r="J1470" s="86"/>
    </row>
    <row r="1471" spans="1:10" ht="25.5">
      <c r="A1471" s="426"/>
      <c r="B1471" s="254" t="s">
        <v>69</v>
      </c>
      <c r="C1471" s="55" t="s">
        <v>1210</v>
      </c>
      <c r="D1471" s="250" t="s">
        <v>62</v>
      </c>
      <c r="E1471" s="250">
        <v>3</v>
      </c>
      <c r="F1471" s="250"/>
      <c r="G1471" s="78"/>
      <c r="H1471" s="78"/>
      <c r="I1471" s="269"/>
      <c r="J1471" s="86"/>
    </row>
    <row r="1472" spans="1:10" ht="38.25">
      <c r="A1472" s="426"/>
      <c r="B1472" s="425" t="s">
        <v>70</v>
      </c>
      <c r="C1472" s="55" t="s">
        <v>51</v>
      </c>
      <c r="D1472" s="421" t="str">
        <f>D592</f>
        <v>Lot</v>
      </c>
      <c r="E1472" s="421">
        <f>E592</f>
        <v>1</v>
      </c>
      <c r="F1472" s="250"/>
      <c r="G1472" s="78"/>
      <c r="H1472" s="78"/>
      <c r="I1472" s="269"/>
      <c r="J1472" s="86"/>
    </row>
    <row r="1473" spans="1:10" ht="32.25" customHeight="1">
      <c r="A1473" s="426"/>
      <c r="B1473" s="425"/>
      <c r="C1473" s="55" t="str">
        <f>C593</f>
        <v xml:space="preserve">The Length of GIL shall be different for different bay as per actual design </v>
      </c>
      <c r="D1473" s="421"/>
      <c r="E1473" s="421"/>
      <c r="F1473" s="250"/>
      <c r="G1473" s="78"/>
      <c r="H1473" s="78"/>
      <c r="I1473" s="269"/>
      <c r="J1473" s="86"/>
    </row>
    <row r="1474" spans="1:10">
      <c r="A1474" s="426"/>
      <c r="B1474" s="254" t="s">
        <v>71</v>
      </c>
      <c r="C1474" s="55" t="s">
        <v>52</v>
      </c>
      <c r="D1474" s="250" t="s">
        <v>48</v>
      </c>
      <c r="E1474" s="250">
        <v>1</v>
      </c>
      <c r="F1474" s="250"/>
      <c r="G1474" s="78"/>
      <c r="H1474" s="78"/>
      <c r="I1474" s="269"/>
      <c r="J1474" s="86"/>
    </row>
    <row r="1475" spans="1:10" ht="51">
      <c r="A1475" s="426"/>
      <c r="B1475" s="254" t="s">
        <v>72</v>
      </c>
      <c r="C1475" s="55" t="s">
        <v>53</v>
      </c>
      <c r="D1475" s="250" t="s">
        <v>5</v>
      </c>
      <c r="E1475" s="250">
        <v>1</v>
      </c>
      <c r="F1475" s="250"/>
      <c r="G1475" s="78"/>
      <c r="H1475" s="78"/>
      <c r="I1475" s="269"/>
      <c r="J1475" s="86"/>
    </row>
    <row r="1476" spans="1:10">
      <c r="A1476" s="250" t="s">
        <v>574</v>
      </c>
      <c r="B1476" s="442" t="s">
        <v>55</v>
      </c>
      <c r="C1476" s="442"/>
      <c r="D1476" s="421" t="s">
        <v>114</v>
      </c>
      <c r="E1476" s="421"/>
      <c r="F1476" s="250"/>
      <c r="G1476" s="78"/>
      <c r="H1476" s="78"/>
      <c r="I1476" s="269"/>
      <c r="J1476" s="86"/>
    </row>
    <row r="1477" spans="1:10">
      <c r="A1477" s="250" t="s">
        <v>575</v>
      </c>
      <c r="B1477" s="441" t="s">
        <v>76</v>
      </c>
      <c r="C1477" s="441"/>
      <c r="D1477" s="421" t="s">
        <v>114</v>
      </c>
      <c r="E1477" s="421"/>
      <c r="F1477" s="250"/>
      <c r="G1477" s="78"/>
      <c r="H1477" s="78"/>
      <c r="I1477" s="269"/>
      <c r="J1477" s="86"/>
    </row>
    <row r="1478" spans="1:10">
      <c r="A1478" s="250" t="s">
        <v>576</v>
      </c>
      <c r="B1478" s="441" t="s">
        <v>78</v>
      </c>
      <c r="C1478" s="441"/>
      <c r="D1478" s="421" t="s">
        <v>114</v>
      </c>
      <c r="E1478" s="421"/>
      <c r="F1478" s="250"/>
      <c r="G1478" s="78"/>
      <c r="H1478" s="78"/>
      <c r="I1478" s="269"/>
      <c r="J1478" s="86"/>
    </row>
    <row r="1479" spans="1:10" ht="45.75" customHeight="1">
      <c r="A1479" s="250" t="s">
        <v>577</v>
      </c>
      <c r="B1479" s="441" t="s">
        <v>1197</v>
      </c>
      <c r="C1479" s="441"/>
      <c r="D1479" s="250" t="s">
        <v>62</v>
      </c>
      <c r="E1479" s="250">
        <v>12</v>
      </c>
      <c r="F1479" s="250"/>
      <c r="G1479" s="78"/>
      <c r="H1479" s="78"/>
      <c r="I1479" s="269"/>
      <c r="J1479" s="86"/>
    </row>
    <row r="1480" spans="1:10" ht="36" customHeight="1">
      <c r="A1480" s="250" t="s">
        <v>578</v>
      </c>
      <c r="B1480" s="441" t="s">
        <v>83</v>
      </c>
      <c r="C1480" s="441"/>
      <c r="G1480" s="78"/>
      <c r="H1480" s="78"/>
      <c r="I1480" s="269"/>
      <c r="J1480" s="86"/>
    </row>
    <row r="1481" spans="1:10" ht="15.75" customHeight="1">
      <c r="A1481" s="78"/>
      <c r="B1481" s="246" t="s">
        <v>63</v>
      </c>
      <c r="C1481" s="246" t="s">
        <v>134</v>
      </c>
      <c r="D1481" s="250" t="s">
        <v>5</v>
      </c>
      <c r="E1481" s="250">
        <v>1</v>
      </c>
      <c r="F1481" s="250"/>
      <c r="G1481" s="78"/>
      <c r="H1481" s="78"/>
      <c r="I1481" s="269"/>
      <c r="J1481" s="86"/>
    </row>
    <row r="1482" spans="1:10" ht="15.75" customHeight="1">
      <c r="A1482" s="78"/>
      <c r="B1482" s="246" t="s">
        <v>122</v>
      </c>
      <c r="C1482" s="246" t="s">
        <v>135</v>
      </c>
      <c r="D1482" s="250" t="s">
        <v>5</v>
      </c>
      <c r="E1482" s="250">
        <v>1</v>
      </c>
      <c r="F1482" s="250"/>
      <c r="G1482" s="78"/>
      <c r="H1482" s="78"/>
      <c r="I1482" s="269"/>
      <c r="J1482" s="86"/>
    </row>
    <row r="1483" spans="1:10" ht="40.5" customHeight="1">
      <c r="A1483" s="78" t="s">
        <v>579</v>
      </c>
      <c r="B1483" s="441" t="s">
        <v>87</v>
      </c>
      <c r="C1483" s="441"/>
      <c r="G1483" s="78"/>
      <c r="H1483" s="78"/>
      <c r="I1483" s="269"/>
      <c r="J1483" s="86"/>
    </row>
    <row r="1484" spans="1:10" ht="20.25" customHeight="1">
      <c r="A1484" s="78"/>
      <c r="B1484" s="246" t="s">
        <v>120</v>
      </c>
      <c r="C1484" s="246" t="s">
        <v>121</v>
      </c>
      <c r="D1484" s="250" t="s">
        <v>5</v>
      </c>
      <c r="E1484" s="250">
        <v>1</v>
      </c>
      <c r="F1484" s="250"/>
      <c r="G1484" s="78"/>
      <c r="H1484" s="78"/>
      <c r="I1484" s="269"/>
      <c r="J1484" s="86"/>
    </row>
    <row r="1485" spans="1:10" ht="21" customHeight="1">
      <c r="A1485" s="78"/>
      <c r="B1485" s="246" t="s">
        <v>122</v>
      </c>
      <c r="C1485" s="246" t="s">
        <v>123</v>
      </c>
      <c r="D1485" s="250" t="s">
        <v>5</v>
      </c>
      <c r="E1485" s="250">
        <v>1</v>
      </c>
      <c r="F1485" s="250"/>
      <c r="G1485" s="78"/>
      <c r="H1485" s="78"/>
      <c r="I1485" s="269"/>
      <c r="J1485" s="86"/>
    </row>
    <row r="1486" spans="1:10" ht="19.5" customHeight="1">
      <c r="A1486" s="78"/>
      <c r="B1486" s="246" t="s">
        <v>122</v>
      </c>
      <c r="C1486" s="246" t="s">
        <v>124</v>
      </c>
      <c r="D1486" s="250" t="s">
        <v>5</v>
      </c>
      <c r="E1486" s="250">
        <v>1</v>
      </c>
      <c r="F1486" s="250"/>
      <c r="G1486" s="78"/>
      <c r="H1486" s="78"/>
      <c r="I1486" s="269"/>
      <c r="J1486" s="86"/>
    </row>
    <row r="1487" spans="1:10" ht="19.5" customHeight="1">
      <c r="A1487" s="78"/>
      <c r="B1487" s="246" t="s">
        <v>66</v>
      </c>
      <c r="C1487" s="246" t="s">
        <v>125</v>
      </c>
      <c r="D1487" s="250" t="s">
        <v>5</v>
      </c>
      <c r="E1487" s="250">
        <v>1</v>
      </c>
      <c r="F1487" s="250"/>
      <c r="G1487" s="78"/>
      <c r="H1487" s="78"/>
      <c r="I1487" s="269"/>
      <c r="J1487" s="86"/>
    </row>
    <row r="1488" spans="1:10" ht="47.25" customHeight="1">
      <c r="A1488" s="78" t="s">
        <v>580</v>
      </c>
      <c r="B1488" s="441" t="s">
        <v>126</v>
      </c>
      <c r="C1488" s="441"/>
      <c r="D1488" s="250"/>
      <c r="E1488" s="250"/>
      <c r="F1488" s="250"/>
      <c r="G1488" s="78"/>
      <c r="H1488" s="78"/>
      <c r="I1488" s="269"/>
      <c r="J1488" s="86"/>
    </row>
    <row r="1489" spans="1:10" ht="20.25" customHeight="1">
      <c r="A1489" s="78"/>
      <c r="B1489" s="246" t="s">
        <v>127</v>
      </c>
      <c r="C1489" s="246" t="s">
        <v>129</v>
      </c>
      <c r="D1489" s="250"/>
      <c r="E1489" s="250"/>
      <c r="F1489" s="250"/>
      <c r="G1489" s="78"/>
      <c r="H1489" s="78"/>
      <c r="I1489" s="269"/>
      <c r="J1489" s="86"/>
    </row>
    <row r="1490" spans="1:10">
      <c r="A1490" s="78"/>
      <c r="B1490" s="55" t="s">
        <v>63</v>
      </c>
      <c r="C1490" s="55" t="s">
        <v>128</v>
      </c>
      <c r="D1490" s="250" t="s">
        <v>62</v>
      </c>
      <c r="E1490" s="250">
        <f>E1464+1</f>
        <v>5</v>
      </c>
      <c r="F1490" s="250"/>
      <c r="G1490" s="78"/>
      <c r="H1490" s="78"/>
      <c r="I1490" s="269"/>
      <c r="J1490" s="86"/>
    </row>
    <row r="1491" spans="1:10">
      <c r="A1491" s="78"/>
      <c r="B1491" s="55" t="s">
        <v>64</v>
      </c>
      <c r="C1491" s="55" t="s">
        <v>88</v>
      </c>
      <c r="D1491" s="250" t="s">
        <v>62</v>
      </c>
      <c r="E1491" s="250">
        <f>E1464</f>
        <v>4</v>
      </c>
      <c r="F1491" s="250"/>
      <c r="G1491" s="78"/>
      <c r="H1491" s="78"/>
      <c r="I1491" s="269"/>
      <c r="J1491" s="86"/>
    </row>
    <row r="1492" spans="1:10">
      <c r="A1492" s="78"/>
      <c r="B1492" s="55" t="s">
        <v>65</v>
      </c>
      <c r="C1492" s="55" t="s">
        <v>138</v>
      </c>
      <c r="D1492" s="250" t="s">
        <v>5</v>
      </c>
      <c r="E1492" s="250">
        <v>1</v>
      </c>
      <c r="F1492" s="250"/>
      <c r="G1492" s="78"/>
      <c r="H1492" s="78"/>
      <c r="I1492" s="269"/>
      <c r="J1492" s="86"/>
    </row>
    <row r="1493" spans="1:10">
      <c r="A1493" s="78"/>
      <c r="B1493" s="55" t="s">
        <v>130</v>
      </c>
      <c r="C1493" s="55" t="s">
        <v>131</v>
      </c>
      <c r="D1493" s="250"/>
      <c r="E1493" s="250"/>
      <c r="F1493" s="250"/>
      <c r="G1493" s="78"/>
      <c r="H1493" s="78"/>
      <c r="I1493" s="269"/>
      <c r="J1493" s="86"/>
    </row>
    <row r="1494" spans="1:10">
      <c r="A1494" s="78"/>
      <c r="B1494" s="55" t="s">
        <v>63</v>
      </c>
      <c r="C1494" s="55" t="s">
        <v>132</v>
      </c>
      <c r="D1494" s="250" t="s">
        <v>62</v>
      </c>
      <c r="E1494" s="250">
        <f>E1479</f>
        <v>12</v>
      </c>
      <c r="F1494" s="250"/>
      <c r="G1494" s="78"/>
      <c r="H1494" s="78"/>
      <c r="I1494" s="269"/>
      <c r="J1494" s="86"/>
    </row>
    <row r="1495" spans="1:10">
      <c r="A1495" s="78"/>
      <c r="B1495" s="55" t="s">
        <v>64</v>
      </c>
      <c r="C1495" s="55" t="s">
        <v>133</v>
      </c>
      <c r="D1495" s="250"/>
      <c r="E1495" s="250" t="s">
        <v>114</v>
      </c>
      <c r="F1495" s="250"/>
      <c r="G1495" s="78"/>
      <c r="H1495" s="78"/>
      <c r="I1495" s="269"/>
      <c r="J1495" s="86"/>
    </row>
    <row r="1496" spans="1:10" ht="23.25" customHeight="1">
      <c r="A1496" s="263" t="s">
        <v>570</v>
      </c>
      <c r="B1496" s="424" t="s">
        <v>89</v>
      </c>
      <c r="C1496" s="424"/>
      <c r="D1496" s="424"/>
      <c r="E1496" s="424"/>
      <c r="F1496" s="276"/>
      <c r="G1496" s="78"/>
      <c r="H1496" s="78"/>
      <c r="I1496" s="269"/>
      <c r="J1496" s="86"/>
    </row>
    <row r="1497" spans="1:10" ht="23.25" customHeight="1">
      <c r="C1497" s="283" t="s">
        <v>114</v>
      </c>
      <c r="G1497" s="78"/>
      <c r="H1497" s="78"/>
      <c r="I1497" s="269"/>
      <c r="J1497" s="86"/>
    </row>
    <row r="1498" spans="1:10" ht="25.5" customHeight="1">
      <c r="A1498" s="263" t="s">
        <v>572</v>
      </c>
      <c r="B1498" s="424" t="s">
        <v>571</v>
      </c>
      <c r="C1498" s="424"/>
      <c r="D1498" s="250"/>
      <c r="E1498" s="250"/>
      <c r="F1498" s="250"/>
      <c r="G1498" s="78"/>
      <c r="H1498" s="78"/>
      <c r="I1498" s="269"/>
      <c r="J1498" s="86"/>
    </row>
    <row r="1499" spans="1:10" ht="25.5" customHeight="1">
      <c r="B1499" s="283"/>
      <c r="C1499" s="283" t="s">
        <v>114</v>
      </c>
      <c r="D1499" s="85"/>
      <c r="E1499" s="250"/>
      <c r="F1499" s="250"/>
      <c r="G1499" s="78"/>
      <c r="H1499" s="78"/>
      <c r="I1499" s="269"/>
      <c r="J1499" s="86"/>
    </row>
    <row r="1500" spans="1:10">
      <c r="A1500" s="284" t="s">
        <v>573</v>
      </c>
      <c r="B1500" s="284"/>
      <c r="C1500" s="284" t="s">
        <v>8</v>
      </c>
      <c r="D1500" s="250"/>
      <c r="E1500" s="250"/>
      <c r="F1500" s="250"/>
      <c r="G1500" s="78"/>
      <c r="H1500" s="78"/>
      <c r="I1500" s="269"/>
      <c r="J1500" s="86"/>
    </row>
    <row r="1501" spans="1:10">
      <c r="A1501" s="250"/>
      <c r="C1501" s="55" t="s">
        <v>114</v>
      </c>
      <c r="D1501" s="250"/>
      <c r="E1501" s="250"/>
      <c r="F1501" s="250"/>
      <c r="G1501" s="78"/>
      <c r="H1501" s="78"/>
      <c r="I1501" s="269"/>
      <c r="J1501" s="86"/>
    </row>
    <row r="1502" spans="1:10">
      <c r="A1502" s="250"/>
      <c r="C1502" s="55"/>
      <c r="D1502" s="250"/>
      <c r="E1502" s="250"/>
      <c r="F1502" s="250"/>
      <c r="G1502" s="78"/>
      <c r="H1502" s="78"/>
      <c r="I1502" s="269"/>
      <c r="J1502" s="86"/>
    </row>
    <row r="1503" spans="1:10" ht="22.5" customHeight="1">
      <c r="A1503" s="284" t="s">
        <v>564</v>
      </c>
      <c r="B1503" s="427" t="s">
        <v>139</v>
      </c>
      <c r="C1503" s="427"/>
      <c r="D1503" s="427"/>
      <c r="E1503" s="427"/>
      <c r="F1503" s="284"/>
      <c r="G1503" s="78"/>
      <c r="H1503" s="78"/>
      <c r="I1503" s="269"/>
      <c r="J1503" s="86"/>
    </row>
    <row r="1504" spans="1:10">
      <c r="A1504" s="250"/>
      <c r="C1504" s="428" t="s">
        <v>193</v>
      </c>
      <c r="D1504" s="428"/>
      <c r="E1504" s="428"/>
      <c r="F1504" s="262"/>
      <c r="G1504" s="78"/>
      <c r="H1504" s="78"/>
      <c r="I1504" s="269"/>
      <c r="J1504" s="86"/>
    </row>
    <row r="1505" spans="1:10" ht="25.5">
      <c r="A1505" s="316" t="s">
        <v>565</v>
      </c>
      <c r="C1505" s="55" t="s">
        <v>185</v>
      </c>
      <c r="D1505" s="250" t="s">
        <v>48</v>
      </c>
      <c r="E1505" s="250">
        <v>4</v>
      </c>
      <c r="F1505" s="250"/>
      <c r="G1505" s="78"/>
      <c r="H1505" s="78"/>
      <c r="I1505" s="269"/>
      <c r="J1505" s="86"/>
    </row>
    <row r="1506" spans="1:10">
      <c r="A1506" s="316"/>
      <c r="C1506" s="264" t="s">
        <v>1154</v>
      </c>
      <c r="D1506" s="250"/>
      <c r="E1506" s="250"/>
      <c r="F1506" s="250"/>
      <c r="G1506" s="78"/>
      <c r="H1506" s="78"/>
      <c r="I1506" s="269"/>
      <c r="J1506" s="86"/>
    </row>
    <row r="1507" spans="1:10">
      <c r="A1507" s="316"/>
      <c r="B1507" s="60" t="s">
        <v>127</v>
      </c>
      <c r="C1507" s="55" t="s">
        <v>184</v>
      </c>
      <c r="D1507" s="250" t="s">
        <v>48</v>
      </c>
      <c r="E1507" s="250">
        <v>1</v>
      </c>
      <c r="F1507" s="250"/>
      <c r="G1507" s="78"/>
      <c r="H1507" s="78"/>
      <c r="I1507" s="269"/>
      <c r="J1507" s="86"/>
    </row>
    <row r="1508" spans="1:10">
      <c r="A1508" s="274"/>
      <c r="B1508" s="60" t="s">
        <v>130</v>
      </c>
      <c r="C1508" s="55" t="s">
        <v>857</v>
      </c>
      <c r="D1508" s="250" t="s">
        <v>48</v>
      </c>
      <c r="E1508" s="250">
        <v>2</v>
      </c>
      <c r="F1508" s="250"/>
      <c r="G1508" s="78"/>
      <c r="H1508" s="78"/>
      <c r="I1508" s="269"/>
      <c r="J1508" s="86"/>
    </row>
    <row r="1509" spans="1:10">
      <c r="A1509" s="274"/>
      <c r="B1509" s="60" t="s">
        <v>177</v>
      </c>
      <c r="C1509" s="55" t="s">
        <v>885</v>
      </c>
      <c r="D1509" s="250" t="s">
        <v>48</v>
      </c>
      <c r="E1509" s="250">
        <v>1</v>
      </c>
      <c r="F1509" s="250"/>
      <c r="G1509" s="78"/>
      <c r="H1509" s="78"/>
      <c r="I1509" s="269"/>
      <c r="J1509" s="86"/>
    </row>
    <row r="1510" spans="1:10" ht="25.5">
      <c r="A1510" s="316"/>
      <c r="B1510" s="60" t="s">
        <v>180</v>
      </c>
      <c r="C1510" s="55" t="s">
        <v>1153</v>
      </c>
      <c r="D1510" s="250" t="s">
        <v>48</v>
      </c>
      <c r="E1510" s="250">
        <v>1</v>
      </c>
      <c r="F1510" s="250"/>
      <c r="G1510" s="78"/>
      <c r="H1510" s="78"/>
      <c r="I1510" s="269"/>
      <c r="J1510" s="86"/>
    </row>
    <row r="1511" spans="1:10">
      <c r="A1511" s="316" t="s">
        <v>566</v>
      </c>
      <c r="C1511" s="55" t="s">
        <v>114</v>
      </c>
      <c r="D1511" s="250"/>
      <c r="E1511" s="250"/>
      <c r="F1511" s="250"/>
      <c r="G1511" s="78"/>
      <c r="H1511" s="78"/>
      <c r="I1511" s="269"/>
      <c r="J1511" s="86"/>
    </row>
    <row r="1512" spans="1:10">
      <c r="A1512" s="316" t="s">
        <v>567</v>
      </c>
      <c r="C1512" s="55" t="s">
        <v>114</v>
      </c>
      <c r="D1512" s="250"/>
      <c r="E1512" s="250"/>
      <c r="F1512" s="250"/>
      <c r="G1512" s="78"/>
      <c r="H1512" s="78"/>
      <c r="I1512" s="269"/>
      <c r="J1512" s="86"/>
    </row>
    <row r="1513" spans="1:10">
      <c r="A1513" s="316" t="s">
        <v>568</v>
      </c>
      <c r="C1513" s="55" t="s">
        <v>516</v>
      </c>
      <c r="D1513" s="250" t="s">
        <v>95</v>
      </c>
      <c r="E1513" s="250">
        <v>1</v>
      </c>
      <c r="F1513" s="250"/>
      <c r="G1513" s="78"/>
      <c r="H1513" s="78"/>
      <c r="I1513" s="269"/>
      <c r="J1513" s="86"/>
    </row>
    <row r="1514" spans="1:10">
      <c r="A1514" s="316"/>
      <c r="C1514" s="264" t="s">
        <v>1154</v>
      </c>
      <c r="D1514" s="250"/>
      <c r="E1514" s="250"/>
      <c r="F1514" s="250"/>
      <c r="G1514" s="78"/>
      <c r="H1514" s="78"/>
      <c r="I1514" s="269"/>
      <c r="J1514" s="86"/>
    </row>
    <row r="1515" spans="1:10">
      <c r="A1515" s="316"/>
      <c r="B1515" s="60" t="s">
        <v>127</v>
      </c>
      <c r="C1515" s="55" t="s">
        <v>184</v>
      </c>
      <c r="D1515" s="250" t="s">
        <v>44</v>
      </c>
      <c r="E1515" s="250"/>
      <c r="F1515" s="250"/>
      <c r="G1515" s="78"/>
      <c r="H1515" s="78"/>
      <c r="I1515" s="269"/>
      <c r="J1515" s="86"/>
    </row>
    <row r="1516" spans="1:10">
      <c r="A1516" s="316"/>
      <c r="B1516" s="60" t="s">
        <v>130</v>
      </c>
      <c r="C1516" s="55" t="s">
        <v>678</v>
      </c>
      <c r="D1516" s="250"/>
      <c r="E1516" s="250"/>
      <c r="F1516" s="250"/>
      <c r="G1516" s="78"/>
      <c r="H1516" s="78"/>
      <c r="I1516" s="269"/>
      <c r="J1516" s="86"/>
    </row>
    <row r="1517" spans="1:10">
      <c r="A1517" s="316"/>
      <c r="B1517" s="60" t="s">
        <v>611</v>
      </c>
      <c r="C1517" s="55" t="s">
        <v>980</v>
      </c>
      <c r="D1517" s="250" t="s">
        <v>48</v>
      </c>
      <c r="E1517" s="250">
        <v>1</v>
      </c>
      <c r="F1517" s="250"/>
      <c r="G1517" s="78"/>
      <c r="H1517" s="78"/>
      <c r="I1517" s="269"/>
      <c r="J1517" s="86"/>
    </row>
    <row r="1518" spans="1:10">
      <c r="A1518" s="316"/>
      <c r="B1518" s="60" t="s">
        <v>612</v>
      </c>
      <c r="C1518" s="55" t="s">
        <v>978</v>
      </c>
      <c r="D1518" s="250" t="s">
        <v>48</v>
      </c>
      <c r="E1518" s="250">
        <f>E1505</f>
        <v>4</v>
      </c>
      <c r="F1518" s="250"/>
      <c r="G1518" s="78"/>
      <c r="H1518" s="78"/>
      <c r="I1518" s="269"/>
      <c r="J1518" s="86"/>
    </row>
    <row r="1519" spans="1:10">
      <c r="A1519" s="316"/>
      <c r="B1519" s="60" t="s">
        <v>177</v>
      </c>
      <c r="C1519" s="55" t="s">
        <v>1155</v>
      </c>
      <c r="D1519" s="250" t="s">
        <v>48</v>
      </c>
      <c r="E1519" s="250">
        <v>1</v>
      </c>
      <c r="F1519" s="250"/>
      <c r="G1519" s="78"/>
      <c r="H1519" s="78"/>
      <c r="I1519" s="269"/>
      <c r="J1519" s="86"/>
    </row>
    <row r="1520" spans="1:10" ht="25.5">
      <c r="A1520" s="316"/>
      <c r="B1520" s="60" t="s">
        <v>180</v>
      </c>
      <c r="C1520" s="55" t="s">
        <v>1153</v>
      </c>
      <c r="D1520" s="250" t="s">
        <v>95</v>
      </c>
      <c r="E1520" s="250">
        <v>1</v>
      </c>
      <c r="F1520" s="250"/>
      <c r="G1520" s="78"/>
      <c r="H1520" s="78"/>
      <c r="I1520" s="269"/>
      <c r="J1520" s="86"/>
    </row>
    <row r="1521" spans="1:10">
      <c r="A1521" s="316" t="s">
        <v>569</v>
      </c>
      <c r="C1521" s="55" t="s">
        <v>142</v>
      </c>
      <c r="D1521" s="250"/>
      <c r="E1521" s="250"/>
      <c r="F1521" s="250"/>
      <c r="G1521" s="78"/>
      <c r="H1521" s="78"/>
      <c r="I1521" s="269"/>
      <c r="J1521" s="86"/>
    </row>
    <row r="1522" spans="1:10">
      <c r="A1522" s="316"/>
      <c r="B1522" s="60" t="s">
        <v>127</v>
      </c>
      <c r="C1522" s="55" t="s">
        <v>188</v>
      </c>
      <c r="D1522" s="250" t="s">
        <v>62</v>
      </c>
      <c r="E1522" s="250">
        <f>E1505*2</f>
        <v>8</v>
      </c>
      <c r="F1522" s="250"/>
      <c r="G1522" s="78"/>
      <c r="H1522" s="78"/>
      <c r="I1522" s="269"/>
      <c r="J1522" s="86"/>
    </row>
    <row r="1523" spans="1:10" ht="25.5">
      <c r="A1523" s="316"/>
      <c r="B1523" s="60" t="s">
        <v>130</v>
      </c>
      <c r="C1523" s="55" t="s">
        <v>1157</v>
      </c>
      <c r="D1523" s="250" t="s">
        <v>95</v>
      </c>
      <c r="E1523" s="250">
        <v>1</v>
      </c>
      <c r="F1523" s="250"/>
      <c r="G1523" s="78"/>
      <c r="H1523" s="78"/>
      <c r="I1523" s="269"/>
      <c r="J1523" s="86"/>
    </row>
    <row r="1524" spans="1:10" ht="15.75" customHeight="1">
      <c r="A1524" s="316"/>
      <c r="B1524" s="428" t="s">
        <v>143</v>
      </c>
      <c r="C1524" s="428"/>
      <c r="D1524" s="428"/>
      <c r="E1524" s="428"/>
      <c r="F1524" s="262"/>
      <c r="G1524" s="78"/>
      <c r="H1524" s="78"/>
      <c r="I1524" s="269"/>
      <c r="J1524" s="86"/>
    </row>
    <row r="1525" spans="1:10">
      <c r="A1525" s="316"/>
      <c r="C1525" s="55" t="s">
        <v>114</v>
      </c>
      <c r="D1525" s="250"/>
      <c r="E1525" s="250"/>
      <c r="F1525" s="250"/>
      <c r="G1525" s="78"/>
      <c r="H1525" s="78"/>
      <c r="I1525" s="269"/>
      <c r="J1525" s="86"/>
    </row>
    <row r="1526" spans="1:10">
      <c r="A1526" s="250"/>
      <c r="C1526" s="264" t="s">
        <v>147</v>
      </c>
      <c r="D1526" s="250"/>
      <c r="E1526" s="250"/>
      <c r="F1526" s="250"/>
      <c r="G1526" s="78"/>
      <c r="H1526" s="78"/>
      <c r="I1526" s="269"/>
      <c r="J1526" s="86"/>
    </row>
    <row r="1527" spans="1:10">
      <c r="A1527" s="250"/>
      <c r="C1527" s="264" t="s">
        <v>114</v>
      </c>
      <c r="D1527" s="250"/>
      <c r="E1527" s="250"/>
      <c r="F1527" s="250"/>
      <c r="G1527" s="78"/>
      <c r="H1527" s="78"/>
      <c r="I1527" s="269"/>
      <c r="J1527" s="86"/>
    </row>
    <row r="1528" spans="1:10">
      <c r="A1528" s="316" t="s">
        <v>569</v>
      </c>
      <c r="B1528" s="428" t="s">
        <v>163</v>
      </c>
      <c r="C1528" s="428"/>
      <c r="E1528" s="250"/>
      <c r="F1528" s="250"/>
      <c r="G1528" s="78"/>
      <c r="H1528" s="78"/>
      <c r="I1528" s="269"/>
      <c r="J1528" s="86"/>
    </row>
    <row r="1529" spans="1:10">
      <c r="A1529" s="250"/>
      <c r="B1529" s="60" t="s">
        <v>63</v>
      </c>
      <c r="C1529" s="55" t="s">
        <v>164</v>
      </c>
      <c r="E1529" s="250"/>
      <c r="F1529" s="250"/>
      <c r="G1529" s="78"/>
      <c r="H1529" s="78"/>
      <c r="I1529" s="269"/>
      <c r="J1529" s="86"/>
    </row>
    <row r="1530" spans="1:10">
      <c r="A1530" s="250"/>
      <c r="B1530" s="114" t="s">
        <v>127</v>
      </c>
      <c r="C1530" s="55" t="s">
        <v>192</v>
      </c>
      <c r="D1530" s="250" t="s">
        <v>62</v>
      </c>
      <c r="E1530" s="250">
        <v>4</v>
      </c>
      <c r="F1530" s="250"/>
      <c r="G1530" s="78"/>
      <c r="H1530" s="78"/>
      <c r="I1530" s="269"/>
      <c r="J1530" s="86"/>
    </row>
    <row r="1531" spans="1:10">
      <c r="A1531" s="250"/>
      <c r="B1531" s="114" t="s">
        <v>130</v>
      </c>
      <c r="C1531" s="55" t="s">
        <v>174</v>
      </c>
      <c r="D1531" s="250" t="s">
        <v>62</v>
      </c>
      <c r="E1531" s="250" t="s">
        <v>114</v>
      </c>
      <c r="F1531" s="250"/>
      <c r="G1531" s="78"/>
      <c r="H1531" s="78"/>
      <c r="I1531" s="269"/>
      <c r="J1531" s="86"/>
    </row>
    <row r="1532" spans="1:10">
      <c r="A1532" s="250"/>
      <c r="B1532" s="114" t="s">
        <v>177</v>
      </c>
      <c r="C1532" s="55" t="s">
        <v>695</v>
      </c>
      <c r="D1532" s="250" t="s">
        <v>62</v>
      </c>
      <c r="E1532" s="250" t="s">
        <v>114</v>
      </c>
      <c r="F1532" s="250"/>
      <c r="G1532" s="78"/>
      <c r="H1532" s="78"/>
      <c r="I1532" s="269"/>
      <c r="J1532" s="86"/>
    </row>
    <row r="1533" spans="1:10" ht="25.5">
      <c r="A1533" s="250"/>
      <c r="B1533" s="60" t="s">
        <v>64</v>
      </c>
      <c r="C1533" s="55" t="s">
        <v>863</v>
      </c>
      <c r="D1533" s="250" t="s">
        <v>4</v>
      </c>
      <c r="E1533" s="250" t="s">
        <v>114</v>
      </c>
      <c r="F1533" s="250"/>
      <c r="G1533" s="78"/>
      <c r="H1533" s="78"/>
      <c r="I1533" s="269"/>
      <c r="J1533" s="86"/>
    </row>
    <row r="1534" spans="1:10">
      <c r="A1534" s="250"/>
      <c r="B1534" s="60" t="s">
        <v>65</v>
      </c>
      <c r="C1534" s="55" t="s">
        <v>696</v>
      </c>
      <c r="D1534" s="250" t="s">
        <v>5</v>
      </c>
      <c r="E1534" s="250">
        <v>1</v>
      </c>
      <c r="F1534" s="250"/>
      <c r="G1534" s="78"/>
      <c r="H1534" s="78"/>
      <c r="I1534" s="269"/>
      <c r="J1534" s="86"/>
    </row>
    <row r="1535" spans="1:10">
      <c r="A1535" s="250"/>
      <c r="B1535" s="60" t="s">
        <v>66</v>
      </c>
      <c r="C1535" s="55" t="s">
        <v>167</v>
      </c>
      <c r="D1535" s="250" t="s">
        <v>4</v>
      </c>
      <c r="E1535" s="250" t="s">
        <v>114</v>
      </c>
      <c r="F1535" s="250"/>
      <c r="G1535" s="78"/>
      <c r="H1535" s="78"/>
      <c r="I1535" s="269"/>
      <c r="J1535" s="86"/>
    </row>
    <row r="1536" spans="1:10">
      <c r="A1536" s="250"/>
      <c r="B1536" s="60" t="s">
        <v>67</v>
      </c>
      <c r="C1536" s="60" t="s">
        <v>864</v>
      </c>
      <c r="D1536" s="250" t="s">
        <v>4</v>
      </c>
      <c r="E1536" s="250" t="s">
        <v>114</v>
      </c>
      <c r="F1536" s="250"/>
      <c r="G1536" s="78"/>
      <c r="H1536" s="78"/>
      <c r="I1536" s="269"/>
      <c r="J1536" s="86"/>
    </row>
    <row r="1537" spans="1:10">
      <c r="A1537" s="250"/>
      <c r="B1537" s="60" t="s">
        <v>74</v>
      </c>
      <c r="C1537" s="55" t="s">
        <v>662</v>
      </c>
      <c r="D1537" s="250" t="s">
        <v>4</v>
      </c>
      <c r="E1537" s="250" t="s">
        <v>114</v>
      </c>
      <c r="F1537" s="250"/>
      <c r="G1537" s="78"/>
      <c r="H1537" s="78"/>
      <c r="I1537" s="269"/>
      <c r="J1537" s="86"/>
    </row>
    <row r="1538" spans="1:10">
      <c r="A1538" s="250"/>
      <c r="B1538" s="60" t="s">
        <v>69</v>
      </c>
      <c r="C1538" s="55" t="s">
        <v>663</v>
      </c>
      <c r="D1538" s="250" t="s">
        <v>4</v>
      </c>
      <c r="E1538" s="250" t="s">
        <v>114</v>
      </c>
      <c r="F1538" s="250"/>
      <c r="G1538" s="78"/>
      <c r="H1538" s="78"/>
      <c r="I1538" s="269"/>
      <c r="J1538" s="86"/>
    </row>
    <row r="1539" spans="1:10" ht="25.5">
      <c r="A1539" s="250"/>
      <c r="B1539" s="60" t="s">
        <v>70</v>
      </c>
      <c r="C1539" s="55" t="s">
        <v>708</v>
      </c>
      <c r="D1539" s="250" t="s">
        <v>62</v>
      </c>
      <c r="E1539" s="250" t="s">
        <v>114</v>
      </c>
      <c r="F1539" s="250"/>
      <c r="G1539" s="78"/>
      <c r="H1539" s="78"/>
      <c r="I1539" s="269"/>
      <c r="J1539" s="86"/>
    </row>
    <row r="1540" spans="1:10">
      <c r="A1540" s="250"/>
      <c r="B1540" s="60" t="s">
        <v>175</v>
      </c>
      <c r="C1540" s="55" t="s">
        <v>768</v>
      </c>
      <c r="D1540" s="250" t="s">
        <v>5</v>
      </c>
      <c r="E1540" s="250">
        <v>1</v>
      </c>
      <c r="F1540" s="250"/>
      <c r="G1540" s="78"/>
      <c r="H1540" s="78"/>
      <c r="I1540" s="269"/>
      <c r="J1540" s="86"/>
    </row>
    <row r="1541" spans="1:10">
      <c r="A1541" s="250"/>
      <c r="B1541" s="253" t="s">
        <v>72</v>
      </c>
      <c r="C1541" s="55" t="s">
        <v>189</v>
      </c>
      <c r="D1541" s="250" t="s">
        <v>5</v>
      </c>
      <c r="E1541" s="65">
        <v>1</v>
      </c>
      <c r="G1541" s="78"/>
      <c r="H1541" s="78"/>
      <c r="I1541" s="269"/>
      <c r="J1541" s="86"/>
    </row>
    <row r="1542" spans="1:10">
      <c r="A1542" s="250"/>
      <c r="B1542" s="60" t="s">
        <v>176</v>
      </c>
      <c r="C1542" s="55" t="s">
        <v>710</v>
      </c>
      <c r="D1542" s="250" t="s">
        <v>5</v>
      </c>
      <c r="E1542" s="250">
        <v>1</v>
      </c>
      <c r="F1542" s="250"/>
      <c r="G1542" s="78"/>
      <c r="H1542" s="78"/>
      <c r="I1542" s="269"/>
      <c r="J1542" s="86"/>
    </row>
    <row r="1543" spans="1:10">
      <c r="A1543" s="250" t="s">
        <v>563</v>
      </c>
      <c r="B1543" s="422" t="s">
        <v>990</v>
      </c>
      <c r="C1543" s="422"/>
      <c r="D1543" s="422"/>
      <c r="E1543" s="250"/>
      <c r="F1543" s="250"/>
      <c r="G1543" s="78"/>
      <c r="H1543" s="78"/>
      <c r="I1543" s="269"/>
      <c r="J1543" s="86"/>
    </row>
    <row r="1544" spans="1:10">
      <c r="A1544" s="250"/>
      <c r="B1544" s="60" t="s">
        <v>127</v>
      </c>
      <c r="C1544" s="246" t="s">
        <v>817</v>
      </c>
      <c r="D1544" s="247"/>
      <c r="E1544" s="250"/>
      <c r="F1544" s="250"/>
      <c r="G1544" s="78"/>
      <c r="H1544" s="78"/>
      <c r="I1544" s="269"/>
      <c r="J1544" s="86"/>
    </row>
    <row r="1545" spans="1:10">
      <c r="A1545" s="250"/>
      <c r="B1545" s="60" t="s">
        <v>63</v>
      </c>
      <c r="C1545" s="55" t="s">
        <v>991</v>
      </c>
      <c r="D1545" s="250" t="s">
        <v>4</v>
      </c>
      <c r="E1545" s="250">
        <v>2</v>
      </c>
      <c r="F1545" s="250"/>
      <c r="G1545" s="78"/>
      <c r="H1545" s="78"/>
      <c r="I1545" s="269"/>
      <c r="J1545" s="86"/>
    </row>
    <row r="1546" spans="1:10">
      <c r="A1546" s="250"/>
      <c r="B1546" s="60" t="s">
        <v>64</v>
      </c>
      <c r="C1546" s="55" t="s">
        <v>703</v>
      </c>
      <c r="D1546" s="250" t="s">
        <v>4</v>
      </c>
      <c r="E1546" s="250" t="s">
        <v>114</v>
      </c>
      <c r="F1546" s="250"/>
      <c r="G1546" s="78"/>
      <c r="H1546" s="78"/>
      <c r="I1546" s="269"/>
      <c r="J1546" s="86"/>
    </row>
    <row r="1547" spans="1:10">
      <c r="A1547" s="250"/>
      <c r="B1547" s="60" t="s">
        <v>65</v>
      </c>
      <c r="C1547" s="55" t="s">
        <v>704</v>
      </c>
      <c r="D1547" s="250" t="s">
        <v>4</v>
      </c>
      <c r="E1547" s="250" t="s">
        <v>114</v>
      </c>
      <c r="F1547" s="250"/>
      <c r="G1547" s="78"/>
      <c r="H1547" s="78"/>
      <c r="I1547" s="269"/>
      <c r="J1547" s="86"/>
    </row>
    <row r="1548" spans="1:10">
      <c r="A1548" s="250"/>
      <c r="B1548" s="60" t="s">
        <v>66</v>
      </c>
      <c r="C1548" s="55" t="s">
        <v>706</v>
      </c>
      <c r="D1548" s="250" t="s">
        <v>48</v>
      </c>
      <c r="E1548" s="250" t="s">
        <v>114</v>
      </c>
      <c r="F1548" s="250"/>
      <c r="G1548" s="78"/>
      <c r="H1548" s="78"/>
      <c r="I1548" s="269"/>
      <c r="J1548" s="86"/>
    </row>
    <row r="1549" spans="1:10">
      <c r="A1549" s="250"/>
      <c r="B1549" s="60" t="s">
        <v>67</v>
      </c>
      <c r="C1549" s="55" t="s">
        <v>189</v>
      </c>
      <c r="D1549" s="250" t="s">
        <v>95</v>
      </c>
      <c r="E1549" s="250" t="s">
        <v>114</v>
      </c>
      <c r="F1549" s="250"/>
      <c r="G1549" s="78"/>
      <c r="H1549" s="78"/>
      <c r="I1549" s="269"/>
      <c r="J1549" s="86"/>
    </row>
    <row r="1550" spans="1:10">
      <c r="A1550" s="250"/>
      <c r="B1550" s="60" t="s">
        <v>74</v>
      </c>
      <c r="C1550" s="55" t="s">
        <v>705</v>
      </c>
      <c r="D1550" s="250" t="s">
        <v>95</v>
      </c>
      <c r="E1550" s="250" t="s">
        <v>114</v>
      </c>
      <c r="F1550" s="250"/>
      <c r="G1550" s="78"/>
      <c r="H1550" s="78"/>
      <c r="I1550" s="269"/>
      <c r="J1550" s="86"/>
    </row>
    <row r="1551" spans="1:10">
      <c r="A1551" s="250"/>
      <c r="B1551" s="60" t="s">
        <v>69</v>
      </c>
      <c r="C1551" s="55" t="s">
        <v>710</v>
      </c>
      <c r="D1551" s="250" t="s">
        <v>95</v>
      </c>
      <c r="E1551" s="250" t="s">
        <v>114</v>
      </c>
      <c r="F1551" s="250"/>
      <c r="G1551" s="78"/>
      <c r="H1551" s="78"/>
      <c r="I1551" s="269"/>
      <c r="J1551" s="86"/>
    </row>
    <row r="1552" spans="1:10" ht="25.5">
      <c r="A1552" s="250"/>
      <c r="B1552" s="60" t="s">
        <v>130</v>
      </c>
      <c r="C1552" s="55" t="s">
        <v>712</v>
      </c>
      <c r="D1552" s="421" t="s">
        <v>711</v>
      </c>
      <c r="E1552" s="421"/>
      <c r="F1552" s="250"/>
      <c r="G1552" s="78"/>
      <c r="H1552" s="78"/>
      <c r="I1552" s="269"/>
      <c r="J1552" s="86"/>
    </row>
    <row r="1553" spans="1:10" ht="15.75" customHeight="1">
      <c r="A1553" s="255" t="s">
        <v>560</v>
      </c>
      <c r="B1553" s="424" t="s">
        <v>981</v>
      </c>
      <c r="C1553" s="424"/>
      <c r="D1553" s="424"/>
      <c r="E1553" s="424"/>
      <c r="F1553" s="276"/>
      <c r="G1553" s="78"/>
      <c r="H1553" s="78"/>
      <c r="I1553" s="269"/>
      <c r="J1553" s="86"/>
    </row>
    <row r="1554" spans="1:10">
      <c r="A1554" s="316" t="s">
        <v>769</v>
      </c>
      <c r="B1554" s="60" t="s">
        <v>63</v>
      </c>
      <c r="C1554" s="55" t="s">
        <v>160</v>
      </c>
      <c r="D1554" s="250" t="s">
        <v>141</v>
      </c>
      <c r="E1554" s="250">
        <v>1</v>
      </c>
      <c r="F1554" s="250"/>
      <c r="G1554" s="78"/>
      <c r="H1554" s="78"/>
      <c r="I1554" s="269"/>
      <c r="J1554" s="86"/>
    </row>
    <row r="1555" spans="1:10" ht="25.5">
      <c r="A1555" s="250"/>
      <c r="B1555" s="60" t="s">
        <v>64</v>
      </c>
      <c r="C1555" s="55" t="s">
        <v>801</v>
      </c>
      <c r="D1555" s="250"/>
      <c r="E1555" s="250"/>
      <c r="F1555" s="250"/>
      <c r="G1555" s="78"/>
      <c r="H1555" s="78"/>
      <c r="I1555" s="269"/>
      <c r="J1555" s="86"/>
    </row>
    <row r="1556" spans="1:10">
      <c r="A1556" s="250"/>
      <c r="B1556" s="60" t="s">
        <v>127</v>
      </c>
      <c r="C1556" s="55" t="s">
        <v>192</v>
      </c>
      <c r="D1556" s="250" t="s">
        <v>48</v>
      </c>
      <c r="E1556" s="250">
        <f>E1505</f>
        <v>4</v>
      </c>
      <c r="F1556" s="250"/>
      <c r="G1556" s="78"/>
      <c r="H1556" s="78"/>
      <c r="I1556" s="269"/>
      <c r="J1556" s="86"/>
    </row>
    <row r="1557" spans="1:10">
      <c r="A1557" s="250"/>
      <c r="B1557" s="60" t="s">
        <v>130</v>
      </c>
      <c r="C1557" s="55" t="s">
        <v>174</v>
      </c>
      <c r="D1557" s="426" t="s">
        <v>114</v>
      </c>
      <c r="E1557" s="426"/>
      <c r="F1557" s="258"/>
      <c r="G1557" s="78"/>
      <c r="H1557" s="78"/>
      <c r="I1557" s="269"/>
      <c r="J1557" s="86"/>
    </row>
    <row r="1558" spans="1:10">
      <c r="A1558" s="250"/>
      <c r="B1558" s="60" t="s">
        <v>65</v>
      </c>
      <c r="C1558" s="55" t="s">
        <v>703</v>
      </c>
      <c r="D1558" s="250" t="s">
        <v>114</v>
      </c>
      <c r="E1558" s="250"/>
      <c r="F1558" s="250"/>
      <c r="G1558" s="78"/>
      <c r="H1558" s="78"/>
      <c r="I1558" s="269"/>
      <c r="J1558" s="86"/>
    </row>
    <row r="1559" spans="1:10">
      <c r="A1559" s="250"/>
      <c r="B1559" s="60" t="s">
        <v>867</v>
      </c>
      <c r="C1559" s="55" t="s">
        <v>167</v>
      </c>
      <c r="D1559" s="250" t="s">
        <v>114</v>
      </c>
      <c r="E1559" s="250"/>
      <c r="F1559" s="250"/>
      <c r="G1559" s="78"/>
      <c r="H1559" s="78"/>
      <c r="I1559" s="269"/>
      <c r="J1559" s="86"/>
    </row>
    <row r="1560" spans="1:10">
      <c r="A1560" s="250"/>
      <c r="B1560" s="60" t="s">
        <v>67</v>
      </c>
      <c r="C1560" s="55" t="s">
        <v>189</v>
      </c>
      <c r="D1560" s="250" t="s">
        <v>5</v>
      </c>
      <c r="E1560" s="250">
        <v>1</v>
      </c>
      <c r="F1560" s="250"/>
      <c r="G1560" s="78"/>
      <c r="H1560" s="78"/>
      <c r="I1560" s="269"/>
      <c r="J1560" s="86"/>
    </row>
    <row r="1561" spans="1:10">
      <c r="A1561" s="250"/>
      <c r="B1561" s="60" t="s">
        <v>74</v>
      </c>
      <c r="C1561" s="55" t="s">
        <v>866</v>
      </c>
      <c r="D1561" s="250" t="s">
        <v>48</v>
      </c>
      <c r="E1561" s="250" t="s">
        <v>114</v>
      </c>
      <c r="F1561" s="250"/>
      <c r="G1561" s="78"/>
      <c r="H1561" s="78"/>
      <c r="I1561" s="269"/>
      <c r="J1561" s="86"/>
    </row>
    <row r="1562" spans="1:10">
      <c r="A1562" s="250" t="s">
        <v>561</v>
      </c>
      <c r="C1562" s="264" t="s">
        <v>194</v>
      </c>
      <c r="D1562" s="250"/>
      <c r="E1562" s="250"/>
      <c r="F1562" s="250"/>
      <c r="G1562" s="78"/>
      <c r="H1562" s="78"/>
      <c r="I1562" s="269"/>
      <c r="J1562" s="86"/>
    </row>
    <row r="1563" spans="1:10">
      <c r="A1563" s="250"/>
      <c r="C1563" s="387" t="s">
        <v>114</v>
      </c>
      <c r="E1563" s="250"/>
      <c r="F1563" s="250"/>
      <c r="G1563" s="78"/>
      <c r="H1563" s="78"/>
      <c r="I1563" s="269"/>
      <c r="J1563" s="86"/>
    </row>
    <row r="1564" spans="1:10">
      <c r="A1564" s="250" t="s">
        <v>562</v>
      </c>
      <c r="C1564" s="251" t="s">
        <v>200</v>
      </c>
      <c r="D1564" s="250"/>
      <c r="E1564" s="250"/>
      <c r="F1564" s="250"/>
      <c r="G1564" s="78"/>
      <c r="H1564" s="78"/>
      <c r="I1564" s="269"/>
      <c r="J1564" s="86"/>
    </row>
    <row r="1565" spans="1:10" ht="25.5">
      <c r="A1565" s="250"/>
      <c r="C1565" s="55" t="s">
        <v>197</v>
      </c>
      <c r="D1565" s="250"/>
      <c r="E1565" s="250"/>
      <c r="F1565" s="250"/>
      <c r="G1565" s="78"/>
      <c r="H1565" s="78"/>
      <c r="I1565" s="269"/>
      <c r="J1565" s="86"/>
    </row>
    <row r="1566" spans="1:10">
      <c r="A1566" s="250"/>
      <c r="B1566" s="60" t="s">
        <v>63</v>
      </c>
      <c r="C1566" s="55" t="s">
        <v>198</v>
      </c>
      <c r="D1566" s="250" t="s">
        <v>95</v>
      </c>
      <c r="E1566" s="250">
        <v>1</v>
      </c>
      <c r="F1566" s="250"/>
      <c r="G1566" s="78"/>
      <c r="H1566" s="78"/>
      <c r="I1566" s="269"/>
      <c r="J1566" s="86"/>
    </row>
    <row r="1567" spans="1:10">
      <c r="A1567" s="250"/>
      <c r="B1567" s="60" t="s">
        <v>64</v>
      </c>
      <c r="C1567" s="55" t="s">
        <v>199</v>
      </c>
      <c r="D1567" s="250" t="s">
        <v>95</v>
      </c>
      <c r="E1567" s="250">
        <v>1</v>
      </c>
      <c r="F1567" s="250"/>
      <c r="G1567" s="78"/>
      <c r="H1567" s="78"/>
      <c r="I1567" s="269"/>
      <c r="J1567" s="86"/>
    </row>
    <row r="1568" spans="1:10" ht="25.5">
      <c r="A1568" s="250" t="s">
        <v>557</v>
      </c>
      <c r="C1568" s="251" t="s">
        <v>675</v>
      </c>
      <c r="D1568" s="74"/>
      <c r="E1568" s="75"/>
      <c r="F1568" s="75"/>
      <c r="G1568" s="78"/>
      <c r="H1568" s="78"/>
      <c r="I1568" s="269"/>
      <c r="J1568" s="86"/>
    </row>
    <row r="1569" spans="1:10">
      <c r="A1569" s="250" t="s">
        <v>558</v>
      </c>
      <c r="C1569" s="72" t="s">
        <v>621</v>
      </c>
      <c r="D1569" s="74"/>
      <c r="E1569" s="75"/>
      <c r="F1569" s="75"/>
      <c r="G1569" s="78"/>
      <c r="H1569" s="78"/>
      <c r="I1569" s="269"/>
      <c r="J1569" s="86"/>
    </row>
    <row r="1570" spans="1:10" ht="18.75" customHeight="1">
      <c r="A1570" s="250"/>
      <c r="B1570" s="60" t="s">
        <v>63</v>
      </c>
      <c r="C1570" s="72" t="s">
        <v>676</v>
      </c>
      <c r="D1570" s="74" t="s">
        <v>214</v>
      </c>
      <c r="E1570" s="75">
        <v>1</v>
      </c>
      <c r="F1570" s="75"/>
      <c r="G1570" s="78"/>
      <c r="H1570" s="78"/>
      <c r="I1570" s="269"/>
      <c r="J1570" s="86"/>
    </row>
    <row r="1571" spans="1:10">
      <c r="A1571" s="250"/>
      <c r="B1571" s="60" t="s">
        <v>64</v>
      </c>
      <c r="C1571" s="72" t="s">
        <v>677</v>
      </c>
      <c r="D1571" s="74" t="s">
        <v>214</v>
      </c>
      <c r="E1571" s="75">
        <v>1</v>
      </c>
      <c r="F1571" s="75"/>
      <c r="G1571" s="78"/>
      <c r="H1571" s="78"/>
      <c r="I1571" s="269"/>
      <c r="J1571" s="86"/>
    </row>
    <row r="1572" spans="1:10">
      <c r="A1572" s="250" t="s">
        <v>559</v>
      </c>
      <c r="C1572" s="72" t="s">
        <v>215</v>
      </c>
      <c r="D1572" s="74" t="s">
        <v>216</v>
      </c>
      <c r="E1572" s="75">
        <v>1</v>
      </c>
      <c r="F1572" s="75"/>
      <c r="G1572" s="78"/>
      <c r="H1572" s="78"/>
      <c r="I1572" s="269"/>
      <c r="J1572" s="86"/>
    </row>
    <row r="1573" spans="1:10">
      <c r="A1573" s="250" t="s">
        <v>553</v>
      </c>
      <c r="C1573" s="251" t="s">
        <v>206</v>
      </c>
      <c r="D1573" s="74"/>
      <c r="E1573" s="74"/>
      <c r="F1573" s="74"/>
      <c r="G1573" s="78"/>
      <c r="H1573" s="78"/>
      <c r="I1573" s="269"/>
      <c r="J1573" s="86"/>
    </row>
    <row r="1574" spans="1:10" ht="25.5">
      <c r="A1574" s="250" t="s">
        <v>554</v>
      </c>
      <c r="C1574" s="72" t="s">
        <v>971</v>
      </c>
      <c r="D1574" s="74"/>
      <c r="E1574" s="74"/>
      <c r="F1574" s="74"/>
      <c r="G1574" s="78"/>
      <c r="H1574" s="78"/>
      <c r="I1574" s="269"/>
      <c r="J1574" s="86"/>
    </row>
    <row r="1575" spans="1:10">
      <c r="A1575" s="284"/>
      <c r="B1575" s="60" t="s">
        <v>63</v>
      </c>
      <c r="C1575" s="73" t="s">
        <v>871</v>
      </c>
      <c r="D1575" s="74" t="s">
        <v>114</v>
      </c>
      <c r="E1575" s="74"/>
      <c r="F1575" s="74"/>
      <c r="G1575" s="78"/>
      <c r="H1575" s="78"/>
      <c r="I1575" s="269"/>
      <c r="J1575" s="86"/>
    </row>
    <row r="1576" spans="1:10">
      <c r="A1576" s="78"/>
      <c r="B1576" s="60" t="s">
        <v>64</v>
      </c>
      <c r="C1576" s="73" t="s">
        <v>982</v>
      </c>
      <c r="D1576" s="74" t="s">
        <v>114</v>
      </c>
      <c r="E1576" s="74"/>
      <c r="F1576" s="74"/>
      <c r="G1576" s="78"/>
      <c r="H1576" s="78"/>
      <c r="I1576" s="269"/>
      <c r="J1576" s="86"/>
    </row>
    <row r="1577" spans="1:10">
      <c r="A1577" s="78"/>
      <c r="B1577" s="60" t="s">
        <v>65</v>
      </c>
      <c r="C1577" s="72" t="s">
        <v>977</v>
      </c>
      <c r="D1577" s="74" t="s">
        <v>114</v>
      </c>
      <c r="E1577" s="74"/>
      <c r="F1577" s="74"/>
      <c r="G1577" s="78"/>
      <c r="H1577" s="78"/>
      <c r="I1577" s="269"/>
      <c r="J1577" s="86"/>
    </row>
    <row r="1578" spans="1:10">
      <c r="A1578" s="78"/>
      <c r="B1578" s="60" t="s">
        <v>66</v>
      </c>
      <c r="C1578" s="73" t="s">
        <v>523</v>
      </c>
      <c r="D1578" s="74" t="s">
        <v>95</v>
      </c>
      <c r="E1578" s="74">
        <v>1</v>
      </c>
      <c r="F1578" s="74"/>
      <c r="G1578" s="78"/>
      <c r="H1578" s="78"/>
      <c r="I1578" s="269"/>
      <c r="J1578" s="86"/>
    </row>
    <row r="1579" spans="1:10">
      <c r="A1579" s="250" t="s">
        <v>555</v>
      </c>
      <c r="C1579" s="72" t="s">
        <v>208</v>
      </c>
      <c r="D1579" s="74"/>
      <c r="E1579" s="74"/>
      <c r="F1579" s="74"/>
      <c r="G1579" s="78"/>
      <c r="H1579" s="78"/>
      <c r="I1579" s="269"/>
      <c r="J1579" s="86"/>
    </row>
    <row r="1580" spans="1:10">
      <c r="A1580" s="250"/>
      <c r="B1580" s="60" t="s">
        <v>63</v>
      </c>
      <c r="C1580" s="248" t="s">
        <v>223</v>
      </c>
      <c r="D1580" s="74" t="s">
        <v>114</v>
      </c>
      <c r="E1580" s="74"/>
      <c r="F1580" s="74"/>
      <c r="G1580" s="78"/>
      <c r="H1580" s="78"/>
      <c r="I1580" s="269"/>
      <c r="J1580" s="86"/>
    </row>
    <row r="1581" spans="1:10">
      <c r="A1581" s="250"/>
      <c r="B1581" s="60" t="s">
        <v>64</v>
      </c>
      <c r="C1581" s="73" t="s">
        <v>224</v>
      </c>
      <c r="D1581" s="74" t="s">
        <v>114</v>
      </c>
      <c r="E1581" s="74"/>
      <c r="F1581" s="74"/>
      <c r="H1581" s="78"/>
      <c r="I1581" s="86"/>
      <c r="J1581" s="86"/>
    </row>
    <row r="1582" spans="1:10" s="57" customFormat="1" ht="19.5" customHeight="1">
      <c r="A1582" s="250"/>
      <c r="B1582" s="60" t="s">
        <v>65</v>
      </c>
      <c r="C1582" s="248" t="s">
        <v>524</v>
      </c>
      <c r="D1582" s="74" t="s">
        <v>214</v>
      </c>
      <c r="E1582" s="74">
        <v>1</v>
      </c>
      <c r="F1582" s="74"/>
      <c r="G1582" s="77"/>
      <c r="H1582" s="78"/>
      <c r="I1582" s="86"/>
      <c r="J1582" s="87"/>
    </row>
    <row r="1583" spans="1:10" ht="15" customHeight="1">
      <c r="A1583" s="78" t="s">
        <v>556</v>
      </c>
      <c r="B1583" s="422" t="s">
        <v>210</v>
      </c>
      <c r="C1583" s="422"/>
      <c r="D1583" s="74"/>
      <c r="E1583" s="74"/>
      <c r="F1583" s="74"/>
      <c r="H1583" s="78"/>
      <c r="I1583" s="86"/>
      <c r="J1583" s="86"/>
    </row>
    <row r="1584" spans="1:10" ht="32.25" customHeight="1">
      <c r="A1584" s="78" t="s">
        <v>554</v>
      </c>
      <c r="B1584" s="423" t="s">
        <v>531</v>
      </c>
      <c r="C1584" s="423"/>
      <c r="D1584" s="74" t="s">
        <v>214</v>
      </c>
      <c r="E1584" s="74">
        <v>1</v>
      </c>
      <c r="F1584" s="74"/>
      <c r="H1584" s="78"/>
      <c r="I1584" s="86"/>
      <c r="J1584" s="86"/>
    </row>
    <row r="1585" spans="1:10" s="57" customFormat="1" ht="15.75" customHeight="1">
      <c r="A1585" s="78" t="s">
        <v>555</v>
      </c>
      <c r="B1585" s="423" t="s">
        <v>212</v>
      </c>
      <c r="C1585" s="423"/>
      <c r="D1585" s="74" t="s">
        <v>114</v>
      </c>
      <c r="E1585" s="74"/>
      <c r="F1585" s="74"/>
      <c r="G1585" s="77"/>
      <c r="H1585" s="78"/>
      <c r="I1585" s="87"/>
      <c r="J1585" s="87"/>
    </row>
    <row r="1586" spans="1:10" ht="15" customHeight="1">
      <c r="A1586" s="78" t="s">
        <v>547</v>
      </c>
      <c r="B1586" s="422" t="s">
        <v>217</v>
      </c>
      <c r="C1586" s="422"/>
      <c r="D1586" s="429" t="s">
        <v>213</v>
      </c>
      <c r="E1586" s="429"/>
      <c r="F1586" s="249"/>
      <c r="H1586" s="78"/>
      <c r="I1586" s="86"/>
      <c r="J1586" s="86"/>
    </row>
    <row r="1587" spans="1:10">
      <c r="A1587" s="78"/>
      <c r="C1587" s="251"/>
      <c r="D1587" s="249"/>
      <c r="E1587" s="249"/>
      <c r="F1587" s="249"/>
      <c r="H1587" s="78"/>
      <c r="I1587" s="86"/>
      <c r="J1587" s="86"/>
    </row>
    <row r="1588" spans="1:10" ht="15" customHeight="1">
      <c r="A1588" s="78" t="s">
        <v>550</v>
      </c>
      <c r="B1588" s="422" t="s">
        <v>227</v>
      </c>
      <c r="C1588" s="422"/>
      <c r="D1588" s="74"/>
      <c r="E1588" s="74"/>
      <c r="F1588" s="74"/>
      <c r="H1588" s="78"/>
      <c r="I1588" s="86"/>
      <c r="J1588" s="86"/>
    </row>
    <row r="1589" spans="1:10" ht="45.75" customHeight="1">
      <c r="A1589" s="60" t="s">
        <v>551</v>
      </c>
      <c r="B1589" s="423" t="s">
        <v>532</v>
      </c>
      <c r="C1589" s="423"/>
      <c r="D1589" s="74" t="s">
        <v>214</v>
      </c>
      <c r="E1589" s="74">
        <v>1</v>
      </c>
      <c r="F1589" s="74"/>
      <c r="H1589" s="78"/>
      <c r="I1589" s="86"/>
      <c r="J1589" s="86"/>
    </row>
    <row r="1590" spans="1:10" ht="40.5" customHeight="1">
      <c r="A1590" s="60" t="s">
        <v>552</v>
      </c>
      <c r="B1590" s="423" t="s">
        <v>533</v>
      </c>
      <c r="C1590" s="423"/>
      <c r="D1590" s="74" t="s">
        <v>214</v>
      </c>
      <c r="E1590" s="74">
        <v>1</v>
      </c>
      <c r="F1590" s="74"/>
      <c r="H1590" s="78"/>
      <c r="I1590" s="86"/>
      <c r="J1590" s="86"/>
    </row>
    <row r="1591" spans="1:10" ht="24.75" customHeight="1">
      <c r="A1591" s="78" t="s">
        <v>546</v>
      </c>
      <c r="B1591" s="422" t="s">
        <v>777</v>
      </c>
      <c r="C1591" s="422"/>
      <c r="D1591" s="74"/>
      <c r="E1591" s="74"/>
      <c r="F1591" s="74"/>
      <c r="H1591" s="78"/>
      <c r="I1591" s="86"/>
      <c r="J1591" s="86"/>
    </row>
    <row r="1592" spans="1:10" ht="15" customHeight="1">
      <c r="A1592" s="78" t="s">
        <v>778</v>
      </c>
      <c r="B1592" s="423" t="s">
        <v>541</v>
      </c>
      <c r="C1592" s="423"/>
      <c r="D1592" s="74" t="s">
        <v>214</v>
      </c>
      <c r="E1592" s="74">
        <v>1</v>
      </c>
      <c r="F1592" s="74"/>
      <c r="H1592" s="78"/>
      <c r="I1592" s="86"/>
      <c r="J1592" s="86"/>
    </row>
    <row r="1593" spans="1:10" ht="15" customHeight="1">
      <c r="A1593" s="78" t="s">
        <v>779</v>
      </c>
      <c r="B1593" s="423" t="s">
        <v>767</v>
      </c>
      <c r="C1593" s="423"/>
      <c r="D1593" s="74" t="s">
        <v>114</v>
      </c>
      <c r="E1593" s="74"/>
      <c r="F1593" s="74"/>
      <c r="H1593" s="78"/>
      <c r="I1593" s="86"/>
      <c r="J1593" s="86"/>
    </row>
    <row r="1594" spans="1:10" ht="25.5" customHeight="1">
      <c r="A1594" s="78" t="s">
        <v>780</v>
      </c>
      <c r="B1594" s="423" t="s">
        <v>542</v>
      </c>
      <c r="C1594" s="423"/>
      <c r="D1594" s="74" t="s">
        <v>214</v>
      </c>
      <c r="E1594" s="74">
        <v>1</v>
      </c>
      <c r="F1594" s="74"/>
      <c r="H1594" s="78"/>
      <c r="I1594" s="86"/>
      <c r="J1594" s="86"/>
    </row>
    <row r="1595" spans="1:10" ht="30" customHeight="1">
      <c r="A1595" s="78" t="s">
        <v>781</v>
      </c>
      <c r="B1595" s="423" t="s">
        <v>1179</v>
      </c>
      <c r="C1595" s="423"/>
      <c r="D1595" s="74" t="s">
        <v>95</v>
      </c>
      <c r="E1595" s="74">
        <v>1</v>
      </c>
      <c r="F1595" s="74"/>
      <c r="H1595" s="78"/>
      <c r="I1595" s="86"/>
      <c r="J1595" s="86"/>
    </row>
    <row r="1596" spans="1:10">
      <c r="A1596" s="79" t="s">
        <v>625</v>
      </c>
      <c r="B1596" s="80"/>
      <c r="C1596" s="80"/>
      <c r="D1596" s="74"/>
      <c r="E1596" s="74"/>
      <c r="F1596" s="74"/>
      <c r="G1596" s="78"/>
      <c r="H1596" s="78"/>
      <c r="I1596" s="269"/>
    </row>
    <row r="1597" spans="1:10">
      <c r="A1597" s="79" t="s">
        <v>1285</v>
      </c>
      <c r="B1597" s="80"/>
      <c r="C1597" s="80"/>
      <c r="D1597" s="75"/>
      <c r="E1597" s="74"/>
      <c r="F1597" s="74"/>
      <c r="G1597" s="78"/>
      <c r="H1597" s="78"/>
      <c r="I1597" s="259"/>
    </row>
    <row r="1598" spans="1:10">
      <c r="H1598" s="78"/>
    </row>
    <row r="1599" spans="1:10" s="57" customFormat="1" ht="25.5">
      <c r="A1599" s="431" t="s">
        <v>593</v>
      </c>
      <c r="B1599" s="431"/>
      <c r="C1599" s="431"/>
      <c r="D1599" s="431"/>
      <c r="E1599" s="431"/>
      <c r="F1599" s="431"/>
      <c r="G1599" s="431"/>
      <c r="H1599" s="431"/>
      <c r="I1599" s="431"/>
    </row>
    <row r="1600" spans="1:10" ht="17.25" customHeight="1">
      <c r="A1600" s="432"/>
      <c r="B1600" s="432"/>
      <c r="C1600" s="432"/>
      <c r="D1600" s="432"/>
      <c r="E1600" s="432"/>
      <c r="F1600" s="432"/>
      <c r="G1600" s="432"/>
      <c r="H1600" s="432"/>
      <c r="I1600" s="433"/>
    </row>
    <row r="1601" spans="1:10">
      <c r="A1601" s="426" t="s">
        <v>245</v>
      </c>
      <c r="B1601" s="426" t="s">
        <v>246</v>
      </c>
      <c r="C1601" s="426"/>
      <c r="D1601" s="434" t="s">
        <v>1</v>
      </c>
      <c r="E1601" s="434" t="s">
        <v>12</v>
      </c>
      <c r="F1601" s="256"/>
      <c r="G1601" s="435" t="s">
        <v>13</v>
      </c>
      <c r="H1601" s="435"/>
      <c r="I1601" s="430"/>
      <c r="J1601" s="430"/>
    </row>
    <row r="1602" spans="1:10" s="56" customFormat="1">
      <c r="A1602" s="426"/>
      <c r="B1602" s="426"/>
      <c r="C1602" s="426"/>
      <c r="D1602" s="434"/>
      <c r="E1602" s="434"/>
      <c r="F1602" s="256"/>
      <c r="G1602" s="304" t="s">
        <v>10</v>
      </c>
      <c r="H1602" s="304" t="s">
        <v>19</v>
      </c>
      <c r="I1602" s="271"/>
      <c r="J1602" s="271"/>
    </row>
    <row r="1603" spans="1:10" s="56" customFormat="1">
      <c r="A1603" s="426"/>
      <c r="B1603" s="426"/>
      <c r="C1603" s="426"/>
      <c r="D1603" s="434"/>
      <c r="E1603" s="434"/>
      <c r="F1603" s="256"/>
      <c r="G1603" s="304" t="s">
        <v>14</v>
      </c>
      <c r="H1603" s="304" t="s">
        <v>14</v>
      </c>
      <c r="I1603" s="271"/>
      <c r="J1603" s="271"/>
    </row>
    <row r="1604" spans="1:10">
      <c r="A1604" s="426"/>
      <c r="B1604" s="426"/>
      <c r="C1604" s="426"/>
      <c r="D1604" s="434"/>
      <c r="E1604" s="306" t="s">
        <v>15</v>
      </c>
      <c r="F1604" s="306"/>
      <c r="G1604" s="307" t="s">
        <v>16</v>
      </c>
      <c r="H1604" s="308" t="s">
        <v>17</v>
      </c>
      <c r="I1604" s="272"/>
      <c r="J1604" s="272"/>
    </row>
    <row r="1605" spans="1:10">
      <c r="A1605" s="276" t="s">
        <v>509</v>
      </c>
      <c r="B1605" s="427" t="s">
        <v>3</v>
      </c>
      <c r="C1605" s="427"/>
      <c r="D1605" s="427"/>
      <c r="E1605" s="427"/>
      <c r="F1605" s="284"/>
      <c r="G1605" s="284"/>
      <c r="H1605" s="284"/>
      <c r="I1605" s="257"/>
      <c r="J1605" s="86"/>
    </row>
    <row r="1606" spans="1:10">
      <c r="C1606" s="255" t="s">
        <v>114</v>
      </c>
      <c r="H1606" s="78"/>
      <c r="I1606" s="86"/>
      <c r="J1606" s="86"/>
    </row>
    <row r="1607" spans="1:10" ht="23.25" customHeight="1">
      <c r="A1607" s="263" t="s">
        <v>510</v>
      </c>
      <c r="B1607" s="424" t="s">
        <v>89</v>
      </c>
      <c r="C1607" s="424"/>
      <c r="D1607" s="424"/>
      <c r="E1607" s="424"/>
      <c r="F1607" s="276"/>
      <c r="G1607" s="78"/>
      <c r="H1607" s="78"/>
      <c r="I1607" s="269"/>
      <c r="J1607" s="86"/>
    </row>
    <row r="1608" spans="1:10" ht="23.25" customHeight="1">
      <c r="A1608" s="263"/>
      <c r="B1608" s="436" t="s">
        <v>114</v>
      </c>
      <c r="C1608" s="437"/>
      <c r="D1608" s="388"/>
      <c r="E1608" s="388"/>
      <c r="F1608" s="388"/>
      <c r="G1608" s="78"/>
      <c r="H1608" s="78"/>
      <c r="I1608" s="269"/>
      <c r="J1608" s="86"/>
    </row>
    <row r="1609" spans="1:10" ht="23.25" customHeight="1">
      <c r="A1609" s="263"/>
      <c r="B1609" s="424" t="s">
        <v>1319</v>
      </c>
      <c r="C1609" s="424"/>
      <c r="D1609" s="424"/>
      <c r="E1609" s="424"/>
      <c r="F1609" s="388"/>
      <c r="G1609" s="78"/>
      <c r="H1609" s="78"/>
      <c r="I1609" s="269"/>
      <c r="J1609" s="86"/>
    </row>
    <row r="1610" spans="1:10" ht="29.25" customHeight="1">
      <c r="A1610" s="255" t="s">
        <v>583</v>
      </c>
      <c r="C1610" s="84" t="s">
        <v>992</v>
      </c>
      <c r="D1610" s="65" t="s">
        <v>4</v>
      </c>
      <c r="E1610" s="65">
        <v>2</v>
      </c>
      <c r="H1610" s="78"/>
      <c r="I1610" s="86"/>
      <c r="J1610" s="86"/>
    </row>
    <row r="1611" spans="1:10" ht="27.75" customHeight="1">
      <c r="A1611" s="255" t="s">
        <v>584</v>
      </c>
      <c r="C1611" s="84" t="s">
        <v>592</v>
      </c>
      <c r="D1611" s="65" t="s">
        <v>4</v>
      </c>
      <c r="E1611" s="65">
        <v>4</v>
      </c>
      <c r="H1611" s="78"/>
      <c r="I1611" s="86"/>
      <c r="J1611" s="86"/>
    </row>
    <row r="1612" spans="1:10" ht="23.25" customHeight="1">
      <c r="A1612" s="255" t="s">
        <v>585</v>
      </c>
      <c r="C1612" s="84" t="s">
        <v>594</v>
      </c>
      <c r="D1612" s="65" t="s">
        <v>4</v>
      </c>
      <c r="E1612" s="65">
        <v>2</v>
      </c>
      <c r="H1612" s="78"/>
      <c r="I1612" s="86"/>
      <c r="J1612" s="86"/>
    </row>
    <row r="1613" spans="1:10" ht="23.25" customHeight="1">
      <c r="A1613" s="255" t="s">
        <v>586</v>
      </c>
      <c r="C1613" s="84" t="s">
        <v>694</v>
      </c>
      <c r="D1613" s="65" t="s">
        <v>4</v>
      </c>
      <c r="E1613" s="65">
        <v>2</v>
      </c>
      <c r="H1613" s="78"/>
      <c r="I1613" s="86"/>
      <c r="J1613" s="86"/>
    </row>
    <row r="1614" spans="1:10" ht="33.75" customHeight="1">
      <c r="A1614" s="255" t="s">
        <v>587</v>
      </c>
      <c r="C1614" s="84" t="s">
        <v>1222</v>
      </c>
      <c r="D1614" s="65" t="s">
        <v>62</v>
      </c>
      <c r="E1614" s="65">
        <v>6</v>
      </c>
      <c r="H1614" s="78"/>
      <c r="I1614" s="86"/>
      <c r="J1614" s="86"/>
    </row>
    <row r="1615" spans="1:10" ht="31.5" customHeight="1">
      <c r="A1615" s="255" t="s">
        <v>588</v>
      </c>
      <c r="C1615" s="84" t="s">
        <v>1215</v>
      </c>
      <c r="D1615" s="65" t="s">
        <v>62</v>
      </c>
      <c r="E1615" s="65">
        <v>6</v>
      </c>
      <c r="H1615" s="78"/>
      <c r="I1615" s="86"/>
      <c r="J1615" s="86"/>
    </row>
    <row r="1616" spans="1:10" ht="15.75" customHeight="1">
      <c r="A1616" s="255" t="s">
        <v>589</v>
      </c>
      <c r="C1616" s="84" t="s">
        <v>543</v>
      </c>
      <c r="D1616" s="65" t="s">
        <v>62</v>
      </c>
      <c r="E1616" s="65">
        <v>6</v>
      </c>
      <c r="H1616" s="78"/>
      <c r="I1616" s="86"/>
      <c r="J1616" s="86"/>
    </row>
    <row r="1617" spans="1:10" ht="45.75" customHeight="1">
      <c r="A1617" s="255" t="s">
        <v>590</v>
      </c>
      <c r="C1617" s="84" t="s">
        <v>595</v>
      </c>
      <c r="H1617" s="78"/>
      <c r="I1617" s="86"/>
      <c r="J1617" s="86"/>
    </row>
    <row r="1618" spans="1:10" ht="32.25" customHeight="1">
      <c r="B1618" s="60" t="s">
        <v>63</v>
      </c>
      <c r="C1618" s="84" t="s">
        <v>544</v>
      </c>
      <c r="D1618" s="65" t="s">
        <v>5</v>
      </c>
      <c r="E1618" s="65">
        <v>1</v>
      </c>
      <c r="H1618" s="78"/>
      <c r="I1618" s="86"/>
      <c r="J1618" s="86"/>
    </row>
    <row r="1619" spans="1:10" ht="23.25" customHeight="1">
      <c r="B1619" s="60" t="s">
        <v>64</v>
      </c>
      <c r="C1619" s="84" t="s">
        <v>121</v>
      </c>
      <c r="D1619" s="65" t="s">
        <v>5</v>
      </c>
      <c r="E1619" s="65">
        <v>1</v>
      </c>
      <c r="H1619" s="78"/>
      <c r="I1619" s="86"/>
      <c r="J1619" s="86"/>
    </row>
    <row r="1620" spans="1:10" ht="23.25" customHeight="1">
      <c r="B1620" s="60" t="s">
        <v>65</v>
      </c>
      <c r="C1620" s="84" t="s">
        <v>545</v>
      </c>
      <c r="D1620" s="65" t="s">
        <v>5</v>
      </c>
      <c r="E1620" s="65">
        <v>1</v>
      </c>
      <c r="H1620" s="78"/>
      <c r="I1620" s="86"/>
      <c r="J1620" s="86"/>
    </row>
    <row r="1621" spans="1:10" ht="23.25" customHeight="1">
      <c r="H1621" s="78"/>
      <c r="I1621" s="86"/>
      <c r="J1621" s="86"/>
    </row>
    <row r="1622" spans="1:10" ht="32.25" customHeight="1">
      <c r="A1622" s="255" t="s">
        <v>591</v>
      </c>
      <c r="C1622" s="84" t="s">
        <v>619</v>
      </c>
      <c r="H1622" s="78"/>
      <c r="I1622" s="86"/>
      <c r="J1622" s="86"/>
    </row>
    <row r="1623" spans="1:10" ht="23.25" customHeight="1">
      <c r="B1623" s="60" t="s">
        <v>127</v>
      </c>
      <c r="C1623" s="255" t="s">
        <v>596</v>
      </c>
      <c r="H1623" s="78"/>
      <c r="I1623" s="86"/>
      <c r="J1623" s="86"/>
    </row>
    <row r="1624" spans="1:10" ht="23.25" customHeight="1">
      <c r="B1624" s="83" t="s">
        <v>611</v>
      </c>
      <c r="C1624" s="72" t="s">
        <v>597</v>
      </c>
      <c r="D1624" s="74" t="s">
        <v>598</v>
      </c>
      <c r="E1624" s="74">
        <v>2</v>
      </c>
      <c r="F1624" s="74"/>
      <c r="H1624" s="78"/>
      <c r="I1624" s="86"/>
      <c r="J1624" s="86"/>
    </row>
    <row r="1625" spans="1:10" ht="23.25" customHeight="1">
      <c r="B1625" s="83" t="s">
        <v>612</v>
      </c>
      <c r="C1625" s="72" t="s">
        <v>599</v>
      </c>
      <c r="D1625" s="74" t="s">
        <v>598</v>
      </c>
      <c r="E1625" s="74">
        <v>2</v>
      </c>
      <c r="F1625" s="74"/>
      <c r="H1625" s="78"/>
      <c r="I1625" s="86"/>
      <c r="J1625" s="86"/>
    </row>
    <row r="1626" spans="1:10" ht="23.25" customHeight="1">
      <c r="B1626" s="74" t="s">
        <v>130</v>
      </c>
      <c r="C1626" s="72" t="s">
        <v>600</v>
      </c>
      <c r="D1626" s="74" t="s">
        <v>598</v>
      </c>
      <c r="E1626" s="74">
        <v>4</v>
      </c>
      <c r="F1626" s="74"/>
      <c r="H1626" s="78"/>
      <c r="I1626" s="86"/>
      <c r="J1626" s="86"/>
    </row>
    <row r="1627" spans="1:10" ht="23.25" customHeight="1">
      <c r="B1627" s="60" t="s">
        <v>177</v>
      </c>
      <c r="C1627" s="255" t="s">
        <v>601</v>
      </c>
      <c r="D1627" s="74"/>
      <c r="E1627" s="74"/>
      <c r="F1627" s="74"/>
      <c r="H1627" s="78"/>
      <c r="I1627" s="86"/>
      <c r="J1627" s="86"/>
    </row>
    <row r="1628" spans="1:10" ht="23.25" customHeight="1">
      <c r="B1628" s="83" t="s">
        <v>611</v>
      </c>
      <c r="C1628" s="72" t="s">
        <v>602</v>
      </c>
      <c r="D1628" s="74" t="s">
        <v>48</v>
      </c>
      <c r="E1628" s="74">
        <f>E1610</f>
        <v>2</v>
      </c>
      <c r="F1628" s="74"/>
      <c r="H1628" s="78"/>
      <c r="I1628" s="86"/>
      <c r="J1628" s="86"/>
    </row>
    <row r="1629" spans="1:10" ht="23.25" customHeight="1">
      <c r="B1629" s="83" t="s">
        <v>612</v>
      </c>
      <c r="C1629" s="72" t="s">
        <v>603</v>
      </c>
      <c r="D1629" s="74" t="s">
        <v>48</v>
      </c>
      <c r="E1629" s="74">
        <f>E1611+E1613</f>
        <v>6</v>
      </c>
      <c r="F1629" s="74"/>
      <c r="H1629" s="78"/>
      <c r="I1629" s="86"/>
      <c r="J1629" s="86"/>
    </row>
    <row r="1630" spans="1:10" ht="15" customHeight="1">
      <c r="B1630" s="83" t="s">
        <v>613</v>
      </c>
      <c r="C1630" s="72" t="s">
        <v>604</v>
      </c>
      <c r="D1630" s="74" t="s">
        <v>48</v>
      </c>
      <c r="E1630" s="74">
        <f>E1612</f>
        <v>2</v>
      </c>
      <c r="F1630" s="74"/>
      <c r="H1630" s="78"/>
      <c r="I1630" s="86"/>
      <c r="J1630" s="86"/>
    </row>
    <row r="1631" spans="1:10" ht="15" customHeight="1">
      <c r="B1631" s="83" t="s">
        <v>614</v>
      </c>
      <c r="C1631" s="72" t="s">
        <v>605</v>
      </c>
      <c r="D1631" s="429" t="s">
        <v>606</v>
      </c>
      <c r="E1631" s="429"/>
      <c r="F1631" s="249"/>
      <c r="H1631" s="78"/>
      <c r="I1631" s="86"/>
      <c r="J1631" s="86"/>
    </row>
    <row r="1632" spans="1:10" ht="15.75" customHeight="1">
      <c r="B1632" s="83" t="s">
        <v>615</v>
      </c>
      <c r="C1632" s="72" t="s">
        <v>607</v>
      </c>
      <c r="D1632" s="74" t="s">
        <v>598</v>
      </c>
      <c r="E1632" s="74">
        <f>E1614</f>
        <v>6</v>
      </c>
      <c r="F1632" s="74"/>
      <c r="H1632" s="78"/>
      <c r="I1632" s="86"/>
      <c r="J1632" s="86"/>
    </row>
    <row r="1633" spans="1:10" ht="23.25" customHeight="1">
      <c r="B1633" s="83" t="s">
        <v>616</v>
      </c>
      <c r="C1633" s="72" t="s">
        <v>608</v>
      </c>
      <c r="D1633" s="74" t="s">
        <v>598</v>
      </c>
      <c r="E1633" s="74">
        <f>E1615</f>
        <v>6</v>
      </c>
      <c r="F1633" s="74"/>
      <c r="H1633" s="78"/>
      <c r="I1633" s="86"/>
      <c r="J1633" s="86"/>
    </row>
    <row r="1634" spans="1:10" ht="23.25" customHeight="1">
      <c r="B1634" s="83" t="s">
        <v>617</v>
      </c>
      <c r="C1634" s="72" t="s">
        <v>132</v>
      </c>
      <c r="D1634" s="74" t="s">
        <v>598</v>
      </c>
      <c r="E1634" s="74">
        <f>E1616</f>
        <v>6</v>
      </c>
      <c r="F1634" s="74"/>
      <c r="H1634" s="78"/>
      <c r="I1634" s="86"/>
      <c r="J1634" s="86"/>
    </row>
    <row r="1635" spans="1:10" ht="23.25" customHeight="1">
      <c r="B1635" s="83" t="s">
        <v>618</v>
      </c>
      <c r="C1635" s="72" t="s">
        <v>609</v>
      </c>
      <c r="D1635" s="429" t="s">
        <v>606</v>
      </c>
      <c r="E1635" s="429"/>
      <c r="F1635" s="249"/>
      <c r="H1635" s="78"/>
      <c r="I1635" s="86"/>
      <c r="J1635" s="86"/>
    </row>
    <row r="1636" spans="1:10" ht="23.25" customHeight="1">
      <c r="B1636" s="60" t="s">
        <v>180</v>
      </c>
      <c r="C1636" s="255" t="s">
        <v>610</v>
      </c>
      <c r="D1636" s="65" t="s">
        <v>95</v>
      </c>
      <c r="E1636" s="65">
        <v>1</v>
      </c>
      <c r="H1636" s="78"/>
      <c r="I1636" s="86"/>
      <c r="J1636" s="86"/>
    </row>
    <row r="1637" spans="1:10" ht="25.5" customHeight="1">
      <c r="A1637" s="263" t="s">
        <v>620</v>
      </c>
      <c r="B1637" s="424" t="s">
        <v>6</v>
      </c>
      <c r="C1637" s="424"/>
      <c r="D1637" s="250"/>
      <c r="E1637" s="250"/>
      <c r="F1637" s="250"/>
      <c r="G1637" s="78"/>
      <c r="H1637" s="78"/>
      <c r="I1637" s="269"/>
      <c r="J1637" s="86"/>
    </row>
    <row r="1638" spans="1:10" ht="25.5" customHeight="1">
      <c r="B1638" s="283"/>
      <c r="C1638" s="283" t="s">
        <v>114</v>
      </c>
      <c r="D1638" s="85"/>
      <c r="E1638" s="250"/>
      <c r="F1638" s="250"/>
      <c r="G1638" s="78"/>
      <c r="H1638" s="78"/>
      <c r="I1638" s="269"/>
      <c r="J1638" s="86"/>
    </row>
    <row r="1639" spans="1:10">
      <c r="A1639" s="284" t="s">
        <v>511</v>
      </c>
      <c r="B1639" s="284"/>
      <c r="C1639" s="284" t="s">
        <v>8</v>
      </c>
      <c r="D1639" s="250"/>
      <c r="E1639" s="250"/>
      <c r="F1639" s="250"/>
      <c r="G1639" s="78"/>
      <c r="H1639" s="78"/>
      <c r="I1639" s="269"/>
      <c r="J1639" s="86"/>
    </row>
    <row r="1640" spans="1:10">
      <c r="A1640" s="250"/>
      <c r="C1640" s="55" t="s">
        <v>114</v>
      </c>
      <c r="D1640" s="250"/>
      <c r="E1640" s="250"/>
      <c r="F1640" s="250"/>
      <c r="G1640" s="78"/>
      <c r="H1640" s="78"/>
      <c r="I1640" s="269"/>
      <c r="J1640" s="86"/>
    </row>
    <row r="1641" spans="1:10">
      <c r="A1641" s="250"/>
      <c r="C1641" s="55"/>
      <c r="D1641" s="250"/>
      <c r="E1641" s="250"/>
      <c r="F1641" s="250"/>
      <c r="G1641" s="78"/>
      <c r="H1641" s="78"/>
      <c r="I1641" s="269"/>
      <c r="J1641" s="86"/>
    </row>
    <row r="1642" spans="1:10" ht="22.5" customHeight="1">
      <c r="A1642" s="284" t="s">
        <v>512</v>
      </c>
      <c r="B1642" s="427" t="s">
        <v>139</v>
      </c>
      <c r="C1642" s="427"/>
      <c r="D1642" s="427"/>
      <c r="E1642" s="427"/>
      <c r="F1642" s="284"/>
      <c r="G1642" s="78"/>
      <c r="H1642" s="78"/>
      <c r="I1642" s="269"/>
      <c r="J1642" s="86"/>
    </row>
    <row r="1643" spans="1:10">
      <c r="A1643" s="250"/>
      <c r="C1643" s="428" t="s">
        <v>193</v>
      </c>
      <c r="D1643" s="428"/>
      <c r="E1643" s="428"/>
      <c r="F1643" s="262"/>
      <c r="G1643" s="78"/>
      <c r="H1643" s="78"/>
      <c r="I1643" s="269"/>
      <c r="J1643" s="86"/>
    </row>
    <row r="1644" spans="1:10">
      <c r="A1644" s="250"/>
      <c r="C1644" s="262" t="s">
        <v>606</v>
      </c>
      <c r="D1644" s="262"/>
      <c r="E1644" s="262"/>
      <c r="F1644" s="262"/>
      <c r="G1644" s="78"/>
      <c r="H1644" s="78"/>
      <c r="I1644" s="269"/>
      <c r="J1644" s="86"/>
    </row>
    <row r="1645" spans="1:10">
      <c r="A1645" s="250"/>
      <c r="B1645" s="428" t="s">
        <v>143</v>
      </c>
      <c r="C1645" s="428"/>
      <c r="D1645" s="428"/>
      <c r="E1645" s="428"/>
      <c r="F1645" s="262"/>
      <c r="G1645" s="78"/>
      <c r="H1645" s="78"/>
      <c r="I1645" s="269"/>
      <c r="J1645" s="86"/>
    </row>
    <row r="1646" spans="1:10" ht="25.5">
      <c r="A1646" s="316" t="s">
        <v>513</v>
      </c>
      <c r="C1646" s="55" t="s">
        <v>185</v>
      </c>
      <c r="D1646" s="250" t="s">
        <v>48</v>
      </c>
      <c r="E1646" s="250">
        <f>E1610</f>
        <v>2</v>
      </c>
      <c r="F1646" s="250"/>
      <c r="G1646" s="78"/>
      <c r="H1646" s="78"/>
      <c r="I1646" s="269"/>
      <c r="J1646" s="86"/>
    </row>
    <row r="1647" spans="1:10">
      <c r="A1647" s="316"/>
      <c r="C1647" s="264" t="s">
        <v>1154</v>
      </c>
      <c r="D1647" s="250"/>
      <c r="E1647" s="250"/>
      <c r="F1647" s="250"/>
      <c r="G1647" s="78"/>
      <c r="H1647" s="78"/>
      <c r="I1647" s="269"/>
      <c r="J1647" s="86"/>
    </row>
    <row r="1648" spans="1:10">
      <c r="A1648" s="316"/>
      <c r="B1648" s="60" t="s">
        <v>127</v>
      </c>
      <c r="C1648" s="55" t="s">
        <v>266</v>
      </c>
      <c r="D1648" s="250" t="s">
        <v>48</v>
      </c>
      <c r="E1648" s="250">
        <v>1</v>
      </c>
      <c r="F1648" s="250"/>
      <c r="G1648" s="78"/>
      <c r="H1648" s="78"/>
      <c r="I1648" s="269"/>
      <c r="J1648" s="86"/>
    </row>
    <row r="1649" spans="1:10">
      <c r="A1649" s="274"/>
      <c r="B1649" s="60" t="s">
        <v>130</v>
      </c>
      <c r="C1649" s="55" t="s">
        <v>857</v>
      </c>
      <c r="D1649" s="250" t="s">
        <v>48</v>
      </c>
      <c r="E1649" s="250">
        <v>2</v>
      </c>
      <c r="F1649" s="250"/>
      <c r="G1649" s="78"/>
      <c r="H1649" s="78"/>
      <c r="I1649" s="269"/>
      <c r="J1649" s="86"/>
    </row>
    <row r="1650" spans="1:10">
      <c r="A1650" s="274"/>
      <c r="B1650" s="60" t="s">
        <v>177</v>
      </c>
      <c r="C1650" s="55" t="s">
        <v>885</v>
      </c>
      <c r="D1650" s="250" t="s">
        <v>48</v>
      </c>
      <c r="E1650" s="250">
        <v>1</v>
      </c>
      <c r="F1650" s="250"/>
      <c r="G1650" s="78"/>
      <c r="H1650" s="78"/>
      <c r="I1650" s="269"/>
      <c r="J1650" s="86"/>
    </row>
    <row r="1651" spans="1:10" ht="25.5">
      <c r="A1651" s="316"/>
      <c r="B1651" s="60" t="s">
        <v>180</v>
      </c>
      <c r="C1651" s="55" t="s">
        <v>1153</v>
      </c>
      <c r="D1651" s="250" t="s">
        <v>48</v>
      </c>
      <c r="E1651" s="250">
        <v>1</v>
      </c>
      <c r="F1651" s="250"/>
      <c r="G1651" s="78"/>
      <c r="H1651" s="78"/>
      <c r="I1651" s="269"/>
      <c r="J1651" s="86"/>
    </row>
    <row r="1652" spans="1:10">
      <c r="A1652" s="316" t="s">
        <v>514</v>
      </c>
      <c r="C1652" s="55" t="s">
        <v>114</v>
      </c>
      <c r="D1652" s="250"/>
      <c r="E1652" s="250"/>
      <c r="F1652" s="250"/>
      <c r="G1652" s="78"/>
      <c r="H1652" s="78"/>
      <c r="I1652" s="269"/>
      <c r="J1652" s="86"/>
    </row>
    <row r="1653" spans="1:10">
      <c r="A1653" s="316" t="s">
        <v>515</v>
      </c>
      <c r="C1653" s="55" t="s">
        <v>114</v>
      </c>
      <c r="D1653" s="250"/>
      <c r="E1653" s="250"/>
      <c r="F1653" s="250"/>
      <c r="G1653" s="78"/>
      <c r="H1653" s="78"/>
      <c r="I1653" s="269"/>
      <c r="J1653" s="86"/>
    </row>
    <row r="1654" spans="1:10">
      <c r="A1654" s="316" t="s">
        <v>517</v>
      </c>
      <c r="C1654" s="55" t="s">
        <v>516</v>
      </c>
      <c r="D1654" s="250" t="s">
        <v>95</v>
      </c>
      <c r="E1654" s="250">
        <v>1</v>
      </c>
      <c r="F1654" s="250"/>
      <c r="G1654" s="78"/>
      <c r="H1654" s="78"/>
      <c r="I1654" s="269"/>
      <c r="J1654" s="86"/>
    </row>
    <row r="1655" spans="1:10">
      <c r="A1655" s="316"/>
      <c r="B1655" s="60" t="s">
        <v>127</v>
      </c>
      <c r="C1655" s="55" t="str">
        <f>C1515</f>
        <v>Control Mimic panel with all accessories  including monitoring</v>
      </c>
      <c r="D1655" s="250" t="s">
        <v>44</v>
      </c>
      <c r="E1655" s="250"/>
      <c r="F1655" s="250"/>
      <c r="G1655" s="78"/>
      <c r="H1655" s="78"/>
      <c r="I1655" s="269"/>
      <c r="J1655" s="86"/>
    </row>
    <row r="1656" spans="1:10">
      <c r="A1656" s="316"/>
      <c r="B1656" s="60" t="s">
        <v>130</v>
      </c>
      <c r="C1656" s="55" t="s">
        <v>181</v>
      </c>
      <c r="D1656" s="250"/>
      <c r="E1656" s="250"/>
      <c r="F1656" s="250"/>
      <c r="G1656" s="78"/>
      <c r="H1656" s="78"/>
      <c r="I1656" s="269"/>
      <c r="J1656" s="86"/>
    </row>
    <row r="1657" spans="1:10">
      <c r="A1657" s="316"/>
      <c r="B1657" s="60" t="s">
        <v>611</v>
      </c>
      <c r="C1657" s="55" t="str">
        <f>C1517</f>
        <v>Central Unit extension card</v>
      </c>
      <c r="D1657" s="250" t="s">
        <v>95</v>
      </c>
      <c r="E1657" s="250">
        <v>1</v>
      </c>
      <c r="F1657" s="250"/>
      <c r="G1657" s="78"/>
      <c r="H1657" s="78"/>
      <c r="I1657" s="269"/>
      <c r="J1657" s="86"/>
    </row>
    <row r="1658" spans="1:10">
      <c r="A1658" s="316"/>
      <c r="B1658" s="60" t="s">
        <v>612</v>
      </c>
      <c r="C1658" s="55" t="str">
        <f>C1518</f>
        <v xml:space="preserve"> Bay Unit with HMI</v>
      </c>
      <c r="D1658" s="250" t="s">
        <v>95</v>
      </c>
      <c r="E1658" s="250">
        <v>1</v>
      </c>
      <c r="F1658" s="250"/>
      <c r="G1658" s="78"/>
      <c r="H1658" s="78"/>
      <c r="I1658" s="269"/>
      <c r="J1658" s="86"/>
    </row>
    <row r="1659" spans="1:10">
      <c r="A1659" s="316"/>
      <c r="B1659" s="60" t="s">
        <v>177</v>
      </c>
      <c r="C1659" s="55" t="str">
        <f>C1519</f>
        <v>Selector Switch for Enabling/Disabling BBP,BFP, all function</v>
      </c>
      <c r="D1659" s="250" t="s">
        <v>95</v>
      </c>
      <c r="E1659" s="250">
        <v>1</v>
      </c>
      <c r="F1659" s="250"/>
      <c r="G1659" s="78"/>
      <c r="H1659" s="78"/>
      <c r="I1659" s="269"/>
      <c r="J1659" s="86"/>
    </row>
    <row r="1660" spans="1:10" ht="25.5">
      <c r="A1660" s="316"/>
      <c r="B1660" s="60" t="s">
        <v>180</v>
      </c>
      <c r="C1660" s="55" t="str">
        <f>C1520</f>
        <v>Complete Protection Panel including wiring, lighting,humidity controller, heater &amp; other accessories</v>
      </c>
      <c r="D1660" s="250"/>
      <c r="E1660" s="250"/>
      <c r="F1660" s="250"/>
      <c r="G1660" s="78"/>
      <c r="H1660" s="78"/>
      <c r="I1660" s="269"/>
      <c r="J1660" s="86"/>
    </row>
    <row r="1661" spans="1:10">
      <c r="A1661" s="316" t="s">
        <v>518</v>
      </c>
      <c r="C1661" s="55" t="s">
        <v>142</v>
      </c>
      <c r="D1661" s="250" t="s">
        <v>95</v>
      </c>
      <c r="E1661" s="250">
        <v>1</v>
      </c>
      <c r="F1661" s="250"/>
      <c r="G1661" s="78"/>
      <c r="H1661" s="78"/>
      <c r="I1661" s="269"/>
      <c r="J1661" s="86"/>
    </row>
    <row r="1662" spans="1:10">
      <c r="A1662" s="316"/>
      <c r="B1662" s="60" t="s">
        <v>127</v>
      </c>
      <c r="C1662" s="55" t="s">
        <v>188</v>
      </c>
      <c r="D1662" s="250" t="s">
        <v>62</v>
      </c>
      <c r="E1662" s="250">
        <f>E1646*2</f>
        <v>4</v>
      </c>
      <c r="F1662" s="250"/>
      <c r="G1662" s="78"/>
      <c r="H1662" s="78"/>
      <c r="I1662" s="269"/>
      <c r="J1662" s="86"/>
    </row>
    <row r="1663" spans="1:10" ht="25.5">
      <c r="A1663" s="316"/>
      <c r="B1663" s="60" t="s">
        <v>130</v>
      </c>
      <c r="C1663" s="55" t="s">
        <v>957</v>
      </c>
      <c r="D1663" s="250" t="s">
        <v>95</v>
      </c>
      <c r="E1663" s="250">
        <v>1</v>
      </c>
      <c r="F1663" s="250"/>
      <c r="G1663" s="78"/>
      <c r="H1663" s="78"/>
      <c r="I1663" s="269"/>
      <c r="J1663" s="86"/>
    </row>
    <row r="1664" spans="1:10" ht="15.75" customHeight="1">
      <c r="A1664" s="250"/>
      <c r="B1664" s="428" t="s">
        <v>147</v>
      </c>
      <c r="C1664" s="428"/>
      <c r="D1664" s="250"/>
      <c r="E1664" s="250"/>
      <c r="F1664" s="250"/>
      <c r="G1664" s="78"/>
      <c r="H1664" s="78"/>
      <c r="I1664" s="269"/>
      <c r="J1664" s="86"/>
    </row>
    <row r="1665" spans="1:10" ht="15.75" customHeight="1">
      <c r="A1665" s="250"/>
      <c r="B1665" s="428" t="s">
        <v>114</v>
      </c>
      <c r="C1665" s="428"/>
      <c r="D1665" s="250"/>
      <c r="E1665" s="250"/>
      <c r="F1665" s="250"/>
      <c r="G1665" s="78"/>
      <c r="H1665" s="78"/>
      <c r="I1665" s="269"/>
      <c r="J1665" s="86"/>
    </row>
    <row r="1666" spans="1:10" ht="15.75" customHeight="1">
      <c r="A1666" s="285" t="s">
        <v>679</v>
      </c>
      <c r="B1666" s="428" t="s">
        <v>163</v>
      </c>
      <c r="C1666" s="428"/>
      <c r="D1666" s="421" t="s">
        <v>114</v>
      </c>
      <c r="E1666" s="421"/>
      <c r="F1666" s="250"/>
      <c r="G1666" s="78"/>
      <c r="H1666" s="78"/>
      <c r="I1666" s="269"/>
      <c r="J1666" s="86"/>
    </row>
    <row r="1667" spans="1:10" hidden="1">
      <c r="A1667" s="250"/>
      <c r="B1667" s="60" t="s">
        <v>63</v>
      </c>
      <c r="C1667" s="55" t="s">
        <v>164</v>
      </c>
      <c r="E1667" s="250"/>
      <c r="F1667" s="250"/>
      <c r="G1667" s="78"/>
      <c r="H1667" s="78"/>
      <c r="I1667" s="269"/>
      <c r="J1667" s="86"/>
    </row>
    <row r="1668" spans="1:10" hidden="1">
      <c r="A1668" s="250"/>
      <c r="B1668" s="114" t="s">
        <v>127</v>
      </c>
      <c r="C1668" s="55" t="s">
        <v>192</v>
      </c>
      <c r="D1668" s="250" t="s">
        <v>62</v>
      </c>
      <c r="E1668" s="250" t="e">
        <f>#REF!+#REF!+#REF!</f>
        <v>#REF!</v>
      </c>
      <c r="F1668" s="250"/>
      <c r="G1668" s="78"/>
      <c r="H1668" s="78"/>
      <c r="I1668" s="269"/>
      <c r="J1668" s="86"/>
    </row>
    <row r="1669" spans="1:10" hidden="1">
      <c r="A1669" s="250"/>
      <c r="B1669" s="114" t="s">
        <v>130</v>
      </c>
      <c r="C1669" s="55" t="s">
        <v>174</v>
      </c>
      <c r="D1669" s="250" t="s">
        <v>62</v>
      </c>
      <c r="E1669" s="250" t="e">
        <f>#REF!+#REF!+#REF!</f>
        <v>#REF!</v>
      </c>
      <c r="F1669" s="250"/>
      <c r="G1669" s="78"/>
      <c r="H1669" s="78"/>
      <c r="I1669" s="269"/>
      <c r="J1669" s="86"/>
    </row>
    <row r="1670" spans="1:10" hidden="1">
      <c r="A1670" s="250"/>
      <c r="B1670" s="114" t="s">
        <v>177</v>
      </c>
      <c r="C1670" s="55" t="s">
        <v>695</v>
      </c>
      <c r="D1670" s="250" t="s">
        <v>62</v>
      </c>
      <c r="E1670" s="250" t="e">
        <f>#REF!</f>
        <v>#REF!</v>
      </c>
      <c r="F1670" s="250"/>
      <c r="G1670" s="78"/>
      <c r="H1670" s="78"/>
      <c r="I1670" s="269"/>
      <c r="J1670" s="86"/>
    </row>
    <row r="1671" spans="1:10" ht="25.5" hidden="1">
      <c r="A1671" s="250"/>
      <c r="B1671" s="60" t="s">
        <v>64</v>
      </c>
      <c r="C1671" s="55" t="s">
        <v>760</v>
      </c>
      <c r="D1671" s="250" t="s">
        <v>4</v>
      </c>
      <c r="E1671" s="250">
        <v>2</v>
      </c>
      <c r="F1671" s="250"/>
      <c r="G1671" s="78"/>
      <c r="H1671" s="78"/>
      <c r="I1671" s="269"/>
      <c r="J1671" s="86"/>
    </row>
    <row r="1672" spans="1:10" hidden="1">
      <c r="A1672" s="250"/>
      <c r="B1672" s="60" t="s">
        <v>65</v>
      </c>
      <c r="C1672" s="55" t="s">
        <v>696</v>
      </c>
      <c r="D1672" s="250" t="s">
        <v>5</v>
      </c>
      <c r="E1672" s="250">
        <v>1</v>
      </c>
      <c r="F1672" s="250"/>
      <c r="G1672" s="78"/>
      <c r="H1672" s="78"/>
      <c r="I1672" s="269"/>
      <c r="J1672" s="86"/>
    </row>
    <row r="1673" spans="1:10" hidden="1">
      <c r="A1673" s="250"/>
      <c r="B1673" s="60" t="s">
        <v>66</v>
      </c>
      <c r="C1673" s="55" t="s">
        <v>167</v>
      </c>
      <c r="D1673" s="250" t="s">
        <v>4</v>
      </c>
      <c r="E1673" s="250">
        <v>1</v>
      </c>
      <c r="F1673" s="250"/>
      <c r="G1673" s="78"/>
      <c r="H1673" s="78"/>
      <c r="I1673" s="269"/>
      <c r="J1673" s="86"/>
    </row>
    <row r="1674" spans="1:10" hidden="1">
      <c r="A1674" s="250"/>
      <c r="B1674" s="60" t="s">
        <v>67</v>
      </c>
      <c r="C1674" s="60" t="s">
        <v>709</v>
      </c>
      <c r="D1674" s="250" t="s">
        <v>4</v>
      </c>
      <c r="E1674" s="250">
        <v>2</v>
      </c>
      <c r="F1674" s="250"/>
      <c r="G1674" s="78"/>
      <c r="H1674" s="78"/>
      <c r="I1674" s="269"/>
      <c r="J1674" s="86"/>
    </row>
    <row r="1675" spans="1:10" hidden="1">
      <c r="A1675" s="250"/>
      <c r="B1675" s="60" t="s">
        <v>74</v>
      </c>
      <c r="C1675" s="55" t="s">
        <v>662</v>
      </c>
      <c r="D1675" s="250" t="s">
        <v>4</v>
      </c>
      <c r="E1675" s="250">
        <v>1</v>
      </c>
      <c r="F1675" s="250"/>
      <c r="G1675" s="78"/>
      <c r="H1675" s="78"/>
      <c r="I1675" s="269"/>
      <c r="J1675" s="86"/>
    </row>
    <row r="1676" spans="1:10" hidden="1">
      <c r="A1676" s="250"/>
      <c r="B1676" s="60" t="s">
        <v>69</v>
      </c>
      <c r="C1676" s="55" t="s">
        <v>663</v>
      </c>
      <c r="D1676" s="250" t="s">
        <v>4</v>
      </c>
      <c r="E1676" s="250">
        <v>2</v>
      </c>
      <c r="F1676" s="250"/>
      <c r="G1676" s="78"/>
      <c r="H1676" s="78"/>
      <c r="I1676" s="269"/>
      <c r="J1676" s="86"/>
    </row>
    <row r="1677" spans="1:10" ht="25.5" hidden="1">
      <c r="A1677" s="250"/>
      <c r="B1677" s="60" t="s">
        <v>70</v>
      </c>
      <c r="C1677" s="55" t="s">
        <v>708</v>
      </c>
      <c r="D1677" s="250" t="s">
        <v>62</v>
      </c>
      <c r="E1677" s="250">
        <v>1</v>
      </c>
      <c r="F1677" s="250"/>
      <c r="G1677" s="78"/>
      <c r="H1677" s="78"/>
      <c r="I1677" s="269"/>
      <c r="J1677" s="86"/>
    </row>
    <row r="1678" spans="1:10" hidden="1">
      <c r="A1678" s="250"/>
      <c r="B1678" s="60" t="s">
        <v>175</v>
      </c>
      <c r="C1678" s="55" t="s">
        <v>768</v>
      </c>
      <c r="D1678" s="250" t="s">
        <v>5</v>
      </c>
      <c r="E1678" s="65">
        <v>1</v>
      </c>
      <c r="G1678" s="78"/>
      <c r="H1678" s="78"/>
      <c r="I1678" s="269"/>
      <c r="J1678" s="86"/>
    </row>
    <row r="1679" spans="1:10" hidden="1">
      <c r="A1679" s="250"/>
      <c r="B1679" s="253" t="s">
        <v>72</v>
      </c>
      <c r="C1679" s="55" t="s">
        <v>189</v>
      </c>
      <c r="D1679" s="250" t="s">
        <v>5</v>
      </c>
      <c r="E1679" s="65">
        <v>1</v>
      </c>
      <c r="G1679" s="78"/>
      <c r="H1679" s="78"/>
      <c r="I1679" s="269"/>
      <c r="J1679" s="86"/>
    </row>
    <row r="1680" spans="1:10" hidden="1">
      <c r="A1680" s="250"/>
      <c r="B1680" s="60" t="s">
        <v>176</v>
      </c>
      <c r="C1680" s="55" t="s">
        <v>710</v>
      </c>
      <c r="D1680" s="250" t="s">
        <v>5</v>
      </c>
      <c r="E1680" s="250">
        <v>1</v>
      </c>
      <c r="F1680" s="250"/>
      <c r="G1680" s="78"/>
      <c r="H1680" s="78"/>
      <c r="I1680" s="269"/>
      <c r="J1680" s="86"/>
    </row>
    <row r="1681" spans="1:10" ht="15" customHeight="1">
      <c r="A1681" s="250" t="s">
        <v>519</v>
      </c>
      <c r="B1681" s="422" t="s">
        <v>231</v>
      </c>
      <c r="C1681" s="422"/>
      <c r="D1681" s="422"/>
      <c r="E1681" s="250">
        <v>1</v>
      </c>
      <c r="F1681" s="250"/>
      <c r="G1681" s="78"/>
      <c r="H1681" s="78"/>
      <c r="I1681" s="269"/>
      <c r="J1681" s="86"/>
    </row>
    <row r="1682" spans="1:10" ht="51">
      <c r="A1682" s="250"/>
      <c r="B1682" s="60" t="s">
        <v>127</v>
      </c>
      <c r="C1682" s="55" t="s">
        <v>770</v>
      </c>
      <c r="D1682" s="65" t="s">
        <v>95</v>
      </c>
      <c r="E1682" s="65">
        <v>1</v>
      </c>
      <c r="G1682" s="78"/>
      <c r="H1682" s="78"/>
      <c r="I1682" s="269"/>
      <c r="J1682" s="86"/>
    </row>
    <row r="1683" spans="1:10" ht="25.5">
      <c r="A1683" s="250"/>
      <c r="B1683" s="60" t="s">
        <v>130</v>
      </c>
      <c r="C1683" s="55" t="s">
        <v>712</v>
      </c>
      <c r="D1683" s="421" t="s">
        <v>711</v>
      </c>
      <c r="E1683" s="421"/>
      <c r="F1683" s="250"/>
      <c r="G1683" s="78"/>
      <c r="H1683" s="78"/>
      <c r="I1683" s="269"/>
      <c r="J1683" s="86"/>
    </row>
    <row r="1684" spans="1:10" ht="15.75" customHeight="1">
      <c r="A1684" s="250" t="s">
        <v>520</v>
      </c>
      <c r="B1684" s="424" t="s">
        <v>158</v>
      </c>
      <c r="C1684" s="424"/>
      <c r="D1684" s="254" t="s">
        <v>114</v>
      </c>
      <c r="E1684" s="263"/>
      <c r="F1684" s="263"/>
      <c r="G1684" s="78"/>
      <c r="H1684" s="78"/>
      <c r="I1684" s="269"/>
      <c r="J1684" s="86"/>
    </row>
    <row r="1685" spans="1:10">
      <c r="A1685" s="250" t="s">
        <v>521</v>
      </c>
      <c r="C1685" s="264" t="s">
        <v>194</v>
      </c>
      <c r="D1685" s="250" t="s">
        <v>114</v>
      </c>
      <c r="E1685" s="250"/>
      <c r="F1685" s="250"/>
      <c r="G1685" s="78"/>
      <c r="H1685" s="78"/>
      <c r="I1685" s="269"/>
      <c r="J1685" s="86"/>
    </row>
    <row r="1686" spans="1:10" ht="26.25" customHeight="1">
      <c r="A1686" s="250" t="s">
        <v>522</v>
      </c>
      <c r="C1686" s="251" t="s">
        <v>200</v>
      </c>
      <c r="D1686" s="250"/>
      <c r="E1686" s="250"/>
      <c r="F1686" s="250"/>
      <c r="G1686" s="78"/>
      <c r="H1686" s="78"/>
      <c r="I1686" s="269"/>
      <c r="J1686" s="86"/>
    </row>
    <row r="1687" spans="1:10" ht="25.5">
      <c r="A1687" s="250"/>
      <c r="C1687" s="55" t="s">
        <v>197</v>
      </c>
      <c r="D1687" s="250"/>
      <c r="E1687" s="250"/>
      <c r="F1687" s="250"/>
      <c r="G1687" s="78"/>
      <c r="H1687" s="78"/>
      <c r="I1687" s="269"/>
      <c r="J1687" s="86"/>
    </row>
    <row r="1688" spans="1:10">
      <c r="A1688" s="250"/>
      <c r="B1688" s="60" t="s">
        <v>63</v>
      </c>
      <c r="C1688" s="55" t="s">
        <v>198</v>
      </c>
      <c r="D1688" s="250" t="s">
        <v>95</v>
      </c>
      <c r="E1688" s="250">
        <v>1</v>
      </c>
      <c r="F1688" s="250"/>
      <c r="G1688" s="78"/>
      <c r="H1688" s="78"/>
      <c r="I1688" s="269"/>
      <c r="J1688" s="86"/>
    </row>
    <row r="1689" spans="1:10">
      <c r="A1689" s="250"/>
      <c r="B1689" s="60" t="s">
        <v>64</v>
      </c>
      <c r="C1689" s="55" t="s">
        <v>199</v>
      </c>
      <c r="D1689" s="250" t="s">
        <v>95</v>
      </c>
      <c r="E1689" s="250">
        <v>1</v>
      </c>
      <c r="F1689" s="250"/>
      <c r="G1689" s="78"/>
      <c r="H1689" s="78"/>
      <c r="I1689" s="269"/>
      <c r="J1689" s="86"/>
    </row>
    <row r="1690" spans="1:10" ht="25.5">
      <c r="A1690" s="250" t="s">
        <v>525</v>
      </c>
      <c r="C1690" s="251" t="s">
        <v>675</v>
      </c>
      <c r="D1690" s="74"/>
      <c r="E1690" s="75"/>
      <c r="F1690" s="75"/>
      <c r="G1690" s="78"/>
      <c r="H1690" s="78"/>
      <c r="I1690" s="269"/>
      <c r="J1690" s="86"/>
    </row>
    <row r="1691" spans="1:10">
      <c r="A1691" s="250" t="s">
        <v>221</v>
      </c>
      <c r="C1691" s="72" t="s">
        <v>621</v>
      </c>
      <c r="D1691" s="74"/>
      <c r="E1691" s="75"/>
      <c r="F1691" s="75"/>
      <c r="G1691" s="78"/>
      <c r="H1691" s="78"/>
      <c r="I1691" s="269"/>
      <c r="J1691" s="86"/>
    </row>
    <row r="1692" spans="1:10">
      <c r="A1692" s="250"/>
      <c r="B1692" s="60" t="s">
        <v>63</v>
      </c>
      <c r="C1692" s="72" t="s">
        <v>676</v>
      </c>
      <c r="D1692" s="74" t="s">
        <v>214</v>
      </c>
      <c r="E1692" s="75">
        <v>1</v>
      </c>
      <c r="F1692" s="75"/>
      <c r="G1692" s="78"/>
      <c r="H1692" s="78"/>
      <c r="I1692" s="269"/>
      <c r="J1692" s="86"/>
    </row>
    <row r="1693" spans="1:10">
      <c r="A1693" s="250"/>
      <c r="B1693" s="60" t="s">
        <v>64</v>
      </c>
      <c r="C1693" s="72" t="s">
        <v>677</v>
      </c>
      <c r="D1693" s="74" t="s">
        <v>214</v>
      </c>
      <c r="E1693" s="75">
        <v>1</v>
      </c>
      <c r="F1693" s="75"/>
      <c r="G1693" s="78"/>
      <c r="H1693" s="78"/>
      <c r="I1693" s="269"/>
      <c r="J1693" s="86"/>
    </row>
    <row r="1694" spans="1:10">
      <c r="A1694" s="250" t="s">
        <v>526</v>
      </c>
      <c r="C1694" s="72" t="s">
        <v>215</v>
      </c>
      <c r="D1694" s="74" t="s">
        <v>216</v>
      </c>
      <c r="E1694" s="75">
        <v>1</v>
      </c>
      <c r="F1694" s="75"/>
      <c r="G1694" s="78"/>
      <c r="H1694" s="78"/>
      <c r="I1694" s="269"/>
      <c r="J1694" s="86"/>
    </row>
    <row r="1695" spans="1:10">
      <c r="A1695" s="250" t="s">
        <v>527</v>
      </c>
      <c r="C1695" s="251" t="s">
        <v>206</v>
      </c>
      <c r="D1695" s="74"/>
      <c r="E1695" s="74"/>
      <c r="F1695" s="74"/>
      <c r="G1695" s="78"/>
      <c r="H1695" s="78"/>
      <c r="I1695" s="269"/>
      <c r="J1695" s="86"/>
    </row>
    <row r="1696" spans="1:10" ht="25.5">
      <c r="A1696" s="250" t="s">
        <v>528</v>
      </c>
      <c r="C1696" s="72" t="s">
        <v>220</v>
      </c>
      <c r="D1696" s="74"/>
      <c r="E1696" s="74"/>
      <c r="F1696" s="74"/>
      <c r="G1696" s="78"/>
      <c r="H1696" s="78"/>
      <c r="I1696" s="269"/>
      <c r="J1696" s="86"/>
    </row>
    <row r="1697" spans="1:10">
      <c r="A1697" s="284"/>
      <c r="B1697" s="60" t="s">
        <v>63</v>
      </c>
      <c r="C1697" s="73" t="s">
        <v>222</v>
      </c>
      <c r="D1697" s="74" t="s">
        <v>114</v>
      </c>
      <c r="E1697" s="74"/>
      <c r="F1697" s="74"/>
      <c r="G1697" s="78"/>
      <c r="H1697" s="78"/>
      <c r="I1697" s="269"/>
      <c r="J1697" s="86"/>
    </row>
    <row r="1698" spans="1:10">
      <c r="A1698" s="78"/>
      <c r="B1698" s="60" t="s">
        <v>64</v>
      </c>
      <c r="C1698" s="73" t="s">
        <v>972</v>
      </c>
      <c r="D1698" s="74" t="s">
        <v>114</v>
      </c>
      <c r="E1698" s="74"/>
      <c r="F1698" s="74"/>
      <c r="G1698" s="78"/>
      <c r="H1698" s="78"/>
      <c r="I1698" s="269"/>
      <c r="J1698" s="86"/>
    </row>
    <row r="1699" spans="1:10">
      <c r="A1699" s="78"/>
      <c r="B1699" s="60" t="s">
        <v>65</v>
      </c>
      <c r="C1699" s="72" t="s">
        <v>977</v>
      </c>
      <c r="D1699" s="74" t="s">
        <v>114</v>
      </c>
      <c r="E1699" s="74"/>
      <c r="F1699" s="74"/>
      <c r="G1699" s="78"/>
      <c r="H1699" s="78"/>
      <c r="I1699" s="269"/>
      <c r="J1699" s="90"/>
    </row>
    <row r="1700" spans="1:10">
      <c r="A1700" s="78"/>
      <c r="B1700" s="60" t="s">
        <v>66</v>
      </c>
      <c r="C1700" s="73" t="s">
        <v>523</v>
      </c>
      <c r="D1700" s="74" t="s">
        <v>95</v>
      </c>
      <c r="E1700" s="74">
        <v>1</v>
      </c>
      <c r="F1700" s="74"/>
      <c r="G1700" s="78"/>
      <c r="H1700" s="78"/>
      <c r="I1700" s="269"/>
      <c r="J1700" s="86"/>
    </row>
    <row r="1701" spans="1:10">
      <c r="A1701" s="250" t="s">
        <v>529</v>
      </c>
      <c r="C1701" s="72" t="s">
        <v>208</v>
      </c>
      <c r="D1701" s="74"/>
      <c r="E1701" s="74"/>
      <c r="F1701" s="74"/>
      <c r="G1701" s="78"/>
      <c r="H1701" s="78"/>
      <c r="I1701" s="269"/>
      <c r="J1701" s="86"/>
    </row>
    <row r="1702" spans="1:10">
      <c r="A1702" s="250"/>
      <c r="B1702" s="60" t="s">
        <v>63</v>
      </c>
      <c r="C1702" s="248" t="s">
        <v>223</v>
      </c>
      <c r="D1702" s="74" t="s">
        <v>114</v>
      </c>
      <c r="E1702" s="74"/>
      <c r="F1702" s="74"/>
      <c r="G1702" s="78"/>
      <c r="H1702" s="78"/>
      <c r="I1702" s="269"/>
      <c r="J1702" s="86"/>
    </row>
    <row r="1703" spans="1:10">
      <c r="A1703" s="250"/>
      <c r="B1703" s="60" t="s">
        <v>64</v>
      </c>
      <c r="C1703" s="73" t="s">
        <v>224</v>
      </c>
      <c r="D1703" s="74" t="s">
        <v>114</v>
      </c>
      <c r="E1703" s="74"/>
      <c r="F1703" s="74"/>
      <c r="H1703" s="78"/>
      <c r="I1703" s="86"/>
      <c r="J1703" s="86"/>
    </row>
    <row r="1704" spans="1:10" s="57" customFormat="1" ht="19.5" customHeight="1">
      <c r="A1704" s="250"/>
      <c r="B1704" s="60" t="s">
        <v>65</v>
      </c>
      <c r="C1704" s="248" t="s">
        <v>524</v>
      </c>
      <c r="D1704" s="74" t="s">
        <v>214</v>
      </c>
      <c r="E1704" s="74">
        <v>1</v>
      </c>
      <c r="F1704" s="74"/>
      <c r="G1704" s="77"/>
      <c r="H1704" s="78"/>
      <c r="I1704" s="86"/>
      <c r="J1704" s="87"/>
    </row>
    <row r="1705" spans="1:10" ht="15" customHeight="1">
      <c r="A1705" s="78" t="s">
        <v>530</v>
      </c>
      <c r="B1705" s="422" t="s">
        <v>210</v>
      </c>
      <c r="C1705" s="422"/>
      <c r="D1705" s="74"/>
      <c r="E1705" s="74"/>
      <c r="F1705" s="74"/>
      <c r="H1705" s="78"/>
      <c r="I1705" s="86"/>
      <c r="J1705" s="86"/>
    </row>
    <row r="1706" spans="1:10" ht="15.75" customHeight="1">
      <c r="A1706" s="78" t="s">
        <v>771</v>
      </c>
      <c r="B1706" s="423" t="s">
        <v>531</v>
      </c>
      <c r="C1706" s="423"/>
      <c r="D1706" s="74" t="s">
        <v>214</v>
      </c>
      <c r="E1706" s="74">
        <v>1</v>
      </c>
      <c r="F1706" s="74"/>
      <c r="H1706" s="78"/>
      <c r="I1706" s="86"/>
      <c r="J1706" s="86"/>
    </row>
    <row r="1707" spans="1:10" s="57" customFormat="1" ht="15.75" customHeight="1">
      <c r="A1707" s="78" t="s">
        <v>772</v>
      </c>
      <c r="B1707" s="423" t="s">
        <v>212</v>
      </c>
      <c r="C1707" s="423"/>
      <c r="D1707" s="74" t="s">
        <v>114</v>
      </c>
      <c r="E1707" s="74"/>
      <c r="F1707" s="74"/>
      <c r="G1707" s="77"/>
      <c r="H1707" s="78"/>
      <c r="I1707" s="87"/>
      <c r="J1707" s="87"/>
    </row>
    <row r="1708" spans="1:10" ht="15" customHeight="1">
      <c r="A1708" s="78" t="s">
        <v>534</v>
      </c>
      <c r="B1708" s="422" t="s">
        <v>217</v>
      </c>
      <c r="C1708" s="422"/>
      <c r="D1708" s="429" t="s">
        <v>213</v>
      </c>
      <c r="E1708" s="429"/>
      <c r="F1708" s="249"/>
      <c r="H1708" s="78"/>
      <c r="I1708" s="86"/>
      <c r="J1708" s="86"/>
    </row>
    <row r="1709" spans="1:10">
      <c r="A1709" s="78"/>
      <c r="B1709" s="425"/>
      <c r="C1709" s="425"/>
      <c r="D1709" s="249"/>
      <c r="E1709" s="249"/>
      <c r="F1709" s="249"/>
      <c r="H1709" s="78"/>
      <c r="I1709" s="86"/>
      <c r="J1709" s="86"/>
    </row>
    <row r="1710" spans="1:10" ht="15" customHeight="1">
      <c r="A1710" s="78" t="s">
        <v>537</v>
      </c>
      <c r="B1710" s="422" t="s">
        <v>227</v>
      </c>
      <c r="C1710" s="422"/>
      <c r="D1710" s="74"/>
      <c r="E1710" s="74"/>
      <c r="F1710" s="74"/>
      <c r="H1710" s="78"/>
      <c r="I1710" s="86"/>
      <c r="J1710" s="86"/>
    </row>
    <row r="1711" spans="1:10" ht="42.75" customHeight="1">
      <c r="A1711" s="60" t="s">
        <v>538</v>
      </c>
      <c r="B1711" s="423" t="s">
        <v>532</v>
      </c>
      <c r="C1711" s="423"/>
      <c r="D1711" s="460" t="s">
        <v>114</v>
      </c>
      <c r="E1711" s="461"/>
      <c r="F1711" s="74"/>
      <c r="H1711" s="78"/>
      <c r="I1711" s="86"/>
      <c r="J1711" s="86"/>
    </row>
    <row r="1712" spans="1:10" ht="39" customHeight="1">
      <c r="A1712" s="60" t="s">
        <v>539</v>
      </c>
      <c r="B1712" s="423" t="s">
        <v>533</v>
      </c>
      <c r="C1712" s="423"/>
      <c r="D1712" s="74" t="s">
        <v>214</v>
      </c>
      <c r="E1712" s="74">
        <v>1</v>
      </c>
      <c r="F1712" s="74"/>
      <c r="H1712" s="78"/>
      <c r="I1712" s="86"/>
      <c r="J1712" s="86"/>
    </row>
    <row r="1713" spans="1:10" ht="26.25" customHeight="1">
      <c r="A1713" s="78" t="s">
        <v>540</v>
      </c>
      <c r="B1713" s="422" t="s">
        <v>228</v>
      </c>
      <c r="C1713" s="422"/>
      <c r="D1713" s="74"/>
      <c r="E1713" s="74"/>
      <c r="F1713" s="74"/>
      <c r="H1713" s="78"/>
      <c r="I1713" s="86"/>
      <c r="J1713" s="86"/>
    </row>
    <row r="1714" spans="1:10" ht="15" customHeight="1">
      <c r="A1714" s="78" t="s">
        <v>773</v>
      </c>
      <c r="B1714" s="423" t="s">
        <v>541</v>
      </c>
      <c r="C1714" s="423"/>
      <c r="D1714" s="74" t="s">
        <v>214</v>
      </c>
      <c r="E1714" s="74">
        <v>1</v>
      </c>
      <c r="F1714" s="74"/>
      <c r="H1714" s="78"/>
      <c r="I1714" s="86"/>
      <c r="J1714" s="86"/>
    </row>
    <row r="1715" spans="1:10" ht="15" customHeight="1">
      <c r="A1715" s="78" t="s">
        <v>774</v>
      </c>
      <c r="B1715" s="423" t="s">
        <v>767</v>
      </c>
      <c r="C1715" s="423"/>
      <c r="D1715" s="74" t="s">
        <v>114</v>
      </c>
      <c r="E1715" s="74"/>
      <c r="F1715" s="74"/>
      <c r="H1715" s="78"/>
      <c r="I1715" s="86"/>
      <c r="J1715" s="86"/>
    </row>
    <row r="1716" spans="1:10" ht="26.25" customHeight="1">
      <c r="A1716" s="78" t="s">
        <v>775</v>
      </c>
      <c r="B1716" s="423" t="s">
        <v>542</v>
      </c>
      <c r="C1716" s="423"/>
      <c r="D1716" s="74" t="s">
        <v>214</v>
      </c>
      <c r="E1716" s="74">
        <v>1</v>
      </c>
      <c r="F1716" s="74"/>
      <c r="H1716" s="78"/>
      <c r="I1716" s="86"/>
      <c r="J1716" s="86"/>
    </row>
    <row r="1717" spans="1:10" ht="30" customHeight="1">
      <c r="A1717" s="78" t="s">
        <v>776</v>
      </c>
      <c r="B1717" s="423" t="s">
        <v>1179</v>
      </c>
      <c r="C1717" s="423"/>
      <c r="D1717" s="74" t="s">
        <v>95</v>
      </c>
      <c r="E1717" s="74">
        <v>1</v>
      </c>
      <c r="F1717" s="74"/>
      <c r="H1717" s="78"/>
      <c r="I1717" s="86"/>
      <c r="J1717" s="86"/>
    </row>
    <row r="1718" spans="1:10">
      <c r="A1718" s="79" t="s">
        <v>624</v>
      </c>
      <c r="B1718" s="80"/>
      <c r="C1718" s="80"/>
      <c r="D1718" s="74"/>
      <c r="E1718" s="74"/>
      <c r="F1718" s="74"/>
      <c r="G1718" s="78"/>
      <c r="H1718" s="78"/>
      <c r="I1718" s="269"/>
      <c r="J1718" s="86"/>
    </row>
    <row r="1719" spans="1:10">
      <c r="A1719" s="79" t="s">
        <v>1286</v>
      </c>
      <c r="B1719" s="80"/>
      <c r="C1719" s="80"/>
      <c r="D1719" s="75"/>
      <c r="E1719" s="74"/>
      <c r="F1719" s="74"/>
      <c r="G1719" s="78"/>
      <c r="H1719" s="78"/>
      <c r="I1719" s="259"/>
    </row>
    <row r="1720" spans="1:10">
      <c r="A1720" s="79"/>
      <c r="B1720" s="80"/>
      <c r="C1720" s="80"/>
      <c r="D1720" s="75"/>
      <c r="E1720" s="74"/>
      <c r="F1720" s="74"/>
      <c r="G1720" s="78"/>
      <c r="H1720" s="78"/>
      <c r="I1720" s="269"/>
    </row>
    <row r="1721" spans="1:10">
      <c r="B1721" s="462" t="s">
        <v>1018</v>
      </c>
      <c r="C1721" s="462"/>
      <c r="D1721" s="462"/>
      <c r="E1721" s="462"/>
      <c r="F1721" s="462"/>
      <c r="G1721" s="462"/>
      <c r="H1721" s="462"/>
    </row>
    <row r="1722" spans="1:10" ht="15.75">
      <c r="B1722" s="463" t="s">
        <v>41</v>
      </c>
      <c r="C1722" s="463" t="s">
        <v>29</v>
      </c>
      <c r="D1722" s="59" t="s">
        <v>1</v>
      </c>
      <c r="E1722" s="296" t="s">
        <v>1019</v>
      </c>
      <c r="F1722" s="59" t="s">
        <v>1020</v>
      </c>
      <c r="G1722" s="353" t="s">
        <v>1287</v>
      </c>
      <c r="H1722" s="353" t="s">
        <v>1288</v>
      </c>
    </row>
    <row r="1723" spans="1:10">
      <c r="B1723" s="464"/>
      <c r="C1723" s="464"/>
      <c r="D1723" s="59"/>
      <c r="E1723" s="296"/>
      <c r="F1723" s="59" t="s">
        <v>1021</v>
      </c>
      <c r="G1723" s="59"/>
      <c r="H1723" s="59"/>
    </row>
    <row r="1724" spans="1:10">
      <c r="B1724" s="464"/>
      <c r="C1724" s="464"/>
      <c r="D1724" s="59"/>
      <c r="E1724" s="296"/>
      <c r="F1724" s="59"/>
      <c r="G1724" s="354" t="s">
        <v>1022</v>
      </c>
      <c r="H1724" s="354" t="s">
        <v>1022</v>
      </c>
    </row>
    <row r="1725" spans="1:10">
      <c r="B1725" s="464"/>
      <c r="C1725" s="464"/>
      <c r="D1725" s="59"/>
      <c r="E1725" s="296"/>
      <c r="F1725" s="59"/>
      <c r="G1725" s="59"/>
      <c r="H1725" s="59"/>
    </row>
    <row r="1726" spans="1:10">
      <c r="B1726" s="355"/>
      <c r="C1726" s="355"/>
      <c r="D1726" s="356"/>
      <c r="E1726" s="357">
        <v>1</v>
      </c>
      <c r="F1726" s="356"/>
      <c r="G1726" s="356">
        <v>2</v>
      </c>
      <c r="H1726" s="356" t="s">
        <v>1023</v>
      </c>
    </row>
    <row r="1727" spans="1:10">
      <c r="B1727" s="358"/>
      <c r="C1727" s="100" t="s">
        <v>1072</v>
      </c>
      <c r="D1727" s="300"/>
      <c r="E1727" s="296"/>
      <c r="F1727" s="356"/>
      <c r="G1727" s="356"/>
      <c r="H1727" s="356"/>
    </row>
    <row r="1728" spans="1:10">
      <c r="B1728" s="286">
        <v>1</v>
      </c>
      <c r="C1728" s="61" t="s">
        <v>1083</v>
      </c>
      <c r="D1728" s="59" t="s">
        <v>48</v>
      </c>
      <c r="E1728" s="59">
        <v>6</v>
      </c>
      <c r="F1728" s="356"/>
      <c r="G1728" s="356"/>
      <c r="H1728" s="356"/>
    </row>
    <row r="1729" spans="2:8">
      <c r="B1729" s="286">
        <v>2</v>
      </c>
      <c r="C1729" s="61" t="s">
        <v>1082</v>
      </c>
      <c r="D1729" s="59" t="s">
        <v>61</v>
      </c>
      <c r="E1729" s="59">
        <v>6</v>
      </c>
      <c r="F1729" s="356"/>
      <c r="G1729" s="356"/>
      <c r="H1729" s="356"/>
    </row>
    <row r="1730" spans="2:8" ht="25.5">
      <c r="B1730" s="286">
        <v>3</v>
      </c>
      <c r="C1730" s="61" t="s">
        <v>1074</v>
      </c>
      <c r="D1730" s="59" t="s">
        <v>61</v>
      </c>
      <c r="E1730" s="59">
        <v>2</v>
      </c>
      <c r="F1730" s="356"/>
      <c r="G1730" s="356"/>
      <c r="H1730" s="356"/>
    </row>
    <row r="1731" spans="2:8">
      <c r="B1731" s="286">
        <v>4</v>
      </c>
      <c r="C1731" s="61" t="s">
        <v>1073</v>
      </c>
      <c r="D1731" s="59" t="s">
        <v>598</v>
      </c>
      <c r="E1731" s="59">
        <v>6</v>
      </c>
      <c r="F1731" s="356"/>
      <c r="G1731" s="356"/>
      <c r="H1731" s="356"/>
    </row>
    <row r="1732" spans="2:8">
      <c r="B1732" s="286">
        <v>5</v>
      </c>
      <c r="C1732" s="61" t="s">
        <v>1094</v>
      </c>
      <c r="D1732" s="59" t="s">
        <v>598</v>
      </c>
      <c r="E1732" s="59">
        <v>10</v>
      </c>
      <c r="F1732" s="356"/>
      <c r="G1732" s="356"/>
      <c r="H1732" s="356"/>
    </row>
    <row r="1733" spans="2:8">
      <c r="B1733" s="286">
        <v>6</v>
      </c>
      <c r="C1733" s="61" t="s">
        <v>1060</v>
      </c>
      <c r="D1733" s="59" t="s">
        <v>598</v>
      </c>
      <c r="E1733" s="59">
        <v>10</v>
      </c>
      <c r="F1733" s="356"/>
      <c r="G1733" s="356"/>
      <c r="H1733" s="356"/>
    </row>
    <row r="1734" spans="2:8">
      <c r="B1734" s="286">
        <v>7</v>
      </c>
      <c r="C1734" s="61" t="s">
        <v>1061</v>
      </c>
      <c r="D1734" s="59" t="s">
        <v>598</v>
      </c>
      <c r="E1734" s="59">
        <v>10</v>
      </c>
      <c r="F1734" s="356"/>
      <c r="G1734" s="356"/>
      <c r="H1734" s="356"/>
    </row>
    <row r="1735" spans="2:8">
      <c r="B1735" s="286">
        <v>8</v>
      </c>
      <c r="C1735" s="61" t="s">
        <v>1075</v>
      </c>
      <c r="D1735" s="59" t="s">
        <v>598</v>
      </c>
      <c r="E1735" s="59">
        <v>2</v>
      </c>
      <c r="F1735" s="356"/>
      <c r="G1735" s="356"/>
      <c r="H1735" s="356"/>
    </row>
    <row r="1736" spans="2:8">
      <c r="B1736" s="286">
        <v>9</v>
      </c>
      <c r="C1736" s="61" t="s">
        <v>1062</v>
      </c>
      <c r="D1736" s="59" t="s">
        <v>598</v>
      </c>
      <c r="E1736" s="59">
        <v>2</v>
      </c>
      <c r="F1736" s="356"/>
      <c r="G1736" s="356"/>
      <c r="H1736" s="356"/>
    </row>
    <row r="1737" spans="2:8">
      <c r="B1737" s="286">
        <v>10</v>
      </c>
      <c r="C1737" s="61" t="s">
        <v>1063</v>
      </c>
      <c r="D1737" s="59" t="s">
        <v>598</v>
      </c>
      <c r="E1737" s="59">
        <v>3</v>
      </c>
      <c r="F1737" s="356"/>
      <c r="G1737" s="356"/>
      <c r="H1737" s="356"/>
    </row>
    <row r="1738" spans="2:8">
      <c r="B1738" s="286">
        <v>13</v>
      </c>
      <c r="C1738" s="287" t="s">
        <v>1086</v>
      </c>
      <c r="D1738" s="59" t="s">
        <v>0</v>
      </c>
      <c r="E1738" s="59">
        <v>5</v>
      </c>
      <c r="F1738" s="356"/>
      <c r="G1738" s="356"/>
      <c r="H1738" s="356"/>
    </row>
    <row r="1739" spans="2:8">
      <c r="B1739" s="286">
        <v>14</v>
      </c>
      <c r="C1739" s="287" t="s">
        <v>1087</v>
      </c>
      <c r="D1739" s="59" t="s">
        <v>0</v>
      </c>
      <c r="E1739" s="59">
        <v>5</v>
      </c>
      <c r="F1739" s="356"/>
      <c r="G1739" s="356"/>
      <c r="H1739" s="356"/>
    </row>
    <row r="1740" spans="2:8">
      <c r="B1740" s="286">
        <v>15</v>
      </c>
      <c r="C1740" s="287" t="s">
        <v>1088</v>
      </c>
      <c r="D1740" s="59" t="s">
        <v>0</v>
      </c>
      <c r="E1740" s="59">
        <v>5</v>
      </c>
      <c r="F1740" s="356"/>
      <c r="G1740" s="356"/>
      <c r="H1740" s="356"/>
    </row>
    <row r="1741" spans="2:8">
      <c r="B1741" s="286">
        <v>16</v>
      </c>
      <c r="C1741" s="111" t="s">
        <v>1090</v>
      </c>
      <c r="D1741" s="59" t="s">
        <v>0</v>
      </c>
      <c r="E1741" s="59">
        <v>5</v>
      </c>
      <c r="F1741" s="356"/>
      <c r="G1741" s="356"/>
      <c r="H1741" s="356"/>
    </row>
    <row r="1742" spans="2:8">
      <c r="B1742" s="286">
        <v>17</v>
      </c>
      <c r="C1742" s="111" t="s">
        <v>1092</v>
      </c>
      <c r="D1742" s="59" t="s">
        <v>0</v>
      </c>
      <c r="E1742" s="254">
        <v>5</v>
      </c>
      <c r="F1742" s="356"/>
      <c r="G1742" s="356"/>
      <c r="H1742" s="356"/>
    </row>
    <row r="1743" spans="2:8">
      <c r="B1743" s="359"/>
      <c r="C1743" s="288" t="s">
        <v>1091</v>
      </c>
      <c r="D1743" s="360"/>
      <c r="E1743" s="59"/>
      <c r="F1743" s="356"/>
      <c r="G1743" s="356"/>
      <c r="H1743" s="356"/>
    </row>
    <row r="1744" spans="2:8">
      <c r="B1744" s="286">
        <v>13</v>
      </c>
      <c r="C1744" s="61" t="s">
        <v>1083</v>
      </c>
      <c r="D1744" s="59" t="s">
        <v>48</v>
      </c>
      <c r="E1744" s="59">
        <v>6</v>
      </c>
      <c r="F1744" s="356"/>
      <c r="G1744" s="356"/>
      <c r="H1744" s="356"/>
    </row>
    <row r="1745" spans="2:8">
      <c r="B1745" s="286">
        <v>14</v>
      </c>
      <c r="C1745" s="61" t="s">
        <v>1082</v>
      </c>
      <c r="D1745" s="59" t="s">
        <v>61</v>
      </c>
      <c r="E1745" s="59">
        <v>6</v>
      </c>
      <c r="F1745" s="356"/>
      <c r="G1745" s="356"/>
      <c r="H1745" s="356"/>
    </row>
    <row r="1746" spans="2:8" ht="25.5">
      <c r="B1746" s="286">
        <v>15</v>
      </c>
      <c r="C1746" s="61" t="s">
        <v>1074</v>
      </c>
      <c r="D1746" s="59" t="s">
        <v>61</v>
      </c>
      <c r="E1746" s="59">
        <v>2</v>
      </c>
      <c r="F1746" s="356"/>
      <c r="G1746" s="356"/>
      <c r="H1746" s="356"/>
    </row>
    <row r="1747" spans="2:8">
      <c r="B1747" s="286">
        <v>16</v>
      </c>
      <c r="C1747" s="61" t="s">
        <v>1073</v>
      </c>
      <c r="D1747" s="59" t="s">
        <v>598</v>
      </c>
      <c r="E1747" s="59">
        <v>20</v>
      </c>
      <c r="F1747" s="356"/>
      <c r="G1747" s="356"/>
      <c r="H1747" s="356"/>
    </row>
    <row r="1748" spans="2:8">
      <c r="B1748" s="286">
        <v>17</v>
      </c>
      <c r="C1748" s="61" t="s">
        <v>1100</v>
      </c>
      <c r="D1748" s="59" t="s">
        <v>598</v>
      </c>
      <c r="E1748" s="59">
        <v>30</v>
      </c>
      <c r="F1748" s="356"/>
      <c r="G1748" s="356"/>
      <c r="H1748" s="356"/>
    </row>
    <row r="1749" spans="2:8">
      <c r="B1749" s="286">
        <v>18</v>
      </c>
      <c r="C1749" s="61" t="s">
        <v>1060</v>
      </c>
      <c r="D1749" s="59" t="s">
        <v>598</v>
      </c>
      <c r="E1749" s="59">
        <v>10</v>
      </c>
      <c r="F1749" s="356"/>
      <c r="G1749" s="356"/>
      <c r="H1749" s="356"/>
    </row>
    <row r="1750" spans="2:8">
      <c r="B1750" s="286">
        <v>19</v>
      </c>
      <c r="C1750" s="61" t="s">
        <v>1061</v>
      </c>
      <c r="D1750" s="59" t="s">
        <v>598</v>
      </c>
      <c r="E1750" s="59">
        <v>10</v>
      </c>
      <c r="F1750" s="356"/>
      <c r="G1750" s="356"/>
      <c r="H1750" s="356"/>
    </row>
    <row r="1751" spans="2:8">
      <c r="B1751" s="286">
        <v>20</v>
      </c>
      <c r="C1751" s="61" t="s">
        <v>1075</v>
      </c>
      <c r="D1751" s="59" t="s">
        <v>598</v>
      </c>
      <c r="E1751" s="59">
        <v>2</v>
      </c>
      <c r="F1751" s="356"/>
      <c r="G1751" s="356"/>
      <c r="H1751" s="356"/>
    </row>
    <row r="1752" spans="2:8">
      <c r="B1752" s="286">
        <v>21</v>
      </c>
      <c r="C1752" s="61" t="s">
        <v>1062</v>
      </c>
      <c r="D1752" s="59" t="s">
        <v>598</v>
      </c>
      <c r="E1752" s="59">
        <v>2</v>
      </c>
      <c r="F1752" s="356"/>
      <c r="G1752" s="356"/>
      <c r="H1752" s="356"/>
    </row>
    <row r="1753" spans="2:8">
      <c r="B1753" s="286">
        <v>22</v>
      </c>
      <c r="C1753" s="61" t="s">
        <v>1063</v>
      </c>
      <c r="D1753" s="59" t="s">
        <v>598</v>
      </c>
      <c r="E1753" s="59">
        <v>3</v>
      </c>
      <c r="F1753" s="356"/>
      <c r="G1753" s="356"/>
      <c r="H1753" s="356"/>
    </row>
    <row r="1754" spans="2:8">
      <c r="B1754" s="286">
        <v>23</v>
      </c>
      <c r="C1754" s="287" t="s">
        <v>1086</v>
      </c>
      <c r="D1754" s="59" t="s">
        <v>0</v>
      </c>
      <c r="E1754" s="59">
        <v>15</v>
      </c>
      <c r="F1754" s="356"/>
      <c r="G1754" s="356"/>
      <c r="H1754" s="356"/>
    </row>
    <row r="1755" spans="2:8">
      <c r="B1755" s="286">
        <v>24</v>
      </c>
      <c r="C1755" s="287" t="s">
        <v>1087</v>
      </c>
      <c r="D1755" s="59" t="s">
        <v>0</v>
      </c>
      <c r="E1755" s="59">
        <v>15</v>
      </c>
      <c r="F1755" s="356"/>
      <c r="G1755" s="356"/>
      <c r="H1755" s="356"/>
    </row>
    <row r="1756" spans="2:8">
      <c r="B1756" s="286">
        <v>25</v>
      </c>
      <c r="C1756" s="287" t="s">
        <v>1088</v>
      </c>
      <c r="D1756" s="59" t="s">
        <v>0</v>
      </c>
      <c r="E1756" s="59">
        <v>15</v>
      </c>
      <c r="F1756" s="356"/>
      <c r="G1756" s="356"/>
      <c r="H1756" s="356"/>
    </row>
    <row r="1757" spans="2:8">
      <c r="B1757" s="286">
        <v>26</v>
      </c>
      <c r="C1757" s="111" t="s">
        <v>1090</v>
      </c>
      <c r="D1757" s="59" t="s">
        <v>0</v>
      </c>
      <c r="E1757" s="59">
        <v>15</v>
      </c>
      <c r="F1757" s="356"/>
      <c r="G1757" s="356"/>
      <c r="H1757" s="356"/>
    </row>
    <row r="1758" spans="2:8">
      <c r="B1758" s="286">
        <v>27</v>
      </c>
      <c r="C1758" s="111" t="s">
        <v>1092</v>
      </c>
      <c r="D1758" s="59" t="s">
        <v>0</v>
      </c>
      <c r="E1758" s="254">
        <v>15</v>
      </c>
      <c r="F1758" s="356"/>
      <c r="G1758" s="356"/>
      <c r="H1758" s="356"/>
    </row>
    <row r="1759" spans="2:8">
      <c r="B1759" s="286"/>
      <c r="C1759" s="100" t="s">
        <v>1064</v>
      </c>
      <c r="D1759" s="59"/>
      <c r="E1759" s="59"/>
      <c r="F1759" s="356"/>
      <c r="G1759" s="356"/>
      <c r="H1759" s="356"/>
    </row>
    <row r="1760" spans="2:8">
      <c r="B1760" s="286">
        <v>28</v>
      </c>
      <c r="C1760" s="61" t="s">
        <v>1081</v>
      </c>
      <c r="D1760" s="59" t="s">
        <v>598</v>
      </c>
      <c r="E1760" s="59">
        <v>1</v>
      </c>
      <c r="F1760" s="356"/>
      <c r="G1760" s="356"/>
      <c r="H1760" s="356"/>
    </row>
    <row r="1761" spans="2:8">
      <c r="B1761" s="286">
        <v>29</v>
      </c>
      <c r="C1761" s="61" t="s">
        <v>1095</v>
      </c>
      <c r="D1761" s="59" t="s">
        <v>598</v>
      </c>
      <c r="E1761" s="59">
        <v>12</v>
      </c>
      <c r="F1761" s="356"/>
      <c r="G1761" s="356"/>
      <c r="H1761" s="356"/>
    </row>
    <row r="1762" spans="2:8">
      <c r="B1762" s="286">
        <v>30</v>
      </c>
      <c r="C1762" s="61" t="s">
        <v>1096</v>
      </c>
      <c r="D1762" s="59" t="s">
        <v>0</v>
      </c>
      <c r="E1762" s="59">
        <v>6</v>
      </c>
      <c r="F1762" s="356"/>
      <c r="G1762" s="356"/>
      <c r="H1762" s="356"/>
    </row>
    <row r="1763" spans="2:8">
      <c r="B1763" s="286">
        <v>31</v>
      </c>
      <c r="C1763" s="61" t="s">
        <v>1097</v>
      </c>
      <c r="D1763" s="59" t="s">
        <v>1046</v>
      </c>
      <c r="E1763" s="59">
        <v>10</v>
      </c>
      <c r="F1763" s="356"/>
      <c r="G1763" s="356"/>
      <c r="H1763" s="356"/>
    </row>
    <row r="1764" spans="2:8">
      <c r="B1764" s="286">
        <v>32</v>
      </c>
      <c r="C1764" s="61" t="s">
        <v>1076</v>
      </c>
      <c r="D1764" s="59" t="s">
        <v>62</v>
      </c>
      <c r="E1764" s="59">
        <v>30</v>
      </c>
      <c r="F1764" s="356"/>
      <c r="G1764" s="356"/>
      <c r="H1764" s="356"/>
    </row>
    <row r="1765" spans="2:8">
      <c r="B1765" s="286">
        <v>33</v>
      </c>
      <c r="C1765" s="61" t="s">
        <v>1077</v>
      </c>
      <c r="D1765" s="59" t="s">
        <v>62</v>
      </c>
      <c r="E1765" s="59">
        <v>30</v>
      </c>
      <c r="F1765" s="356"/>
      <c r="G1765" s="356"/>
      <c r="H1765" s="356"/>
    </row>
    <row r="1766" spans="2:8">
      <c r="B1766" s="286">
        <v>34</v>
      </c>
      <c r="C1766" s="287" t="s">
        <v>1089</v>
      </c>
      <c r="D1766" s="59" t="s">
        <v>0</v>
      </c>
      <c r="E1766" s="59">
        <v>14</v>
      </c>
      <c r="F1766" s="356"/>
      <c r="G1766" s="356"/>
      <c r="H1766" s="356"/>
    </row>
    <row r="1767" spans="2:8">
      <c r="B1767" s="286">
        <v>35</v>
      </c>
      <c r="C1767" s="61" t="s">
        <v>1065</v>
      </c>
      <c r="D1767" s="59" t="s">
        <v>598</v>
      </c>
      <c r="E1767" s="59">
        <v>1</v>
      </c>
      <c r="F1767" s="356"/>
      <c r="G1767" s="356"/>
      <c r="H1767" s="356"/>
    </row>
    <row r="1768" spans="2:8">
      <c r="B1768" s="286">
        <v>36</v>
      </c>
      <c r="C1768" s="61" t="s">
        <v>1066</v>
      </c>
      <c r="D1768" s="59" t="s">
        <v>61</v>
      </c>
      <c r="E1768" s="59">
        <v>1</v>
      </c>
      <c r="F1768" s="356"/>
      <c r="G1768" s="356"/>
      <c r="H1768" s="356"/>
    </row>
    <row r="1769" spans="2:8">
      <c r="B1769" s="286">
        <v>37</v>
      </c>
      <c r="C1769" s="61" t="s">
        <v>1067</v>
      </c>
      <c r="D1769" s="59" t="s">
        <v>61</v>
      </c>
      <c r="E1769" s="59">
        <v>1</v>
      </c>
      <c r="F1769" s="356"/>
      <c r="G1769" s="356"/>
      <c r="H1769" s="356"/>
    </row>
    <row r="1770" spans="2:8">
      <c r="B1770" s="286">
        <v>38</v>
      </c>
      <c r="C1770" s="61" t="s">
        <v>1068</v>
      </c>
      <c r="D1770" s="59" t="s">
        <v>61</v>
      </c>
      <c r="E1770" s="59">
        <v>1</v>
      </c>
      <c r="F1770" s="356"/>
      <c r="G1770" s="356"/>
      <c r="H1770" s="356"/>
    </row>
    <row r="1771" spans="2:8">
      <c r="B1771" s="286">
        <v>39</v>
      </c>
      <c r="C1771" s="61" t="s">
        <v>1069</v>
      </c>
      <c r="D1771" s="59" t="s">
        <v>48</v>
      </c>
      <c r="E1771" s="59">
        <v>1</v>
      </c>
      <c r="F1771" s="356"/>
      <c r="G1771" s="356"/>
      <c r="H1771" s="356"/>
    </row>
    <row r="1772" spans="2:8">
      <c r="B1772" s="286">
        <v>40</v>
      </c>
      <c r="C1772" s="61" t="s">
        <v>1070</v>
      </c>
      <c r="D1772" s="289" t="s">
        <v>1078</v>
      </c>
      <c r="E1772" s="289">
        <v>32000</v>
      </c>
      <c r="F1772" s="356"/>
      <c r="G1772" s="356"/>
      <c r="H1772" s="356"/>
    </row>
    <row r="1773" spans="2:8">
      <c r="B1773" s="286">
        <v>41</v>
      </c>
      <c r="C1773" s="61" t="s">
        <v>1098</v>
      </c>
      <c r="D1773" s="59" t="s">
        <v>95</v>
      </c>
      <c r="E1773" s="59">
        <v>1</v>
      </c>
      <c r="F1773" s="356"/>
      <c r="G1773" s="356"/>
      <c r="H1773" s="356"/>
    </row>
    <row r="1774" spans="2:8" ht="25.5">
      <c r="B1774" s="286">
        <v>42</v>
      </c>
      <c r="C1774" s="61" t="s">
        <v>1071</v>
      </c>
      <c r="D1774" s="59" t="s">
        <v>48</v>
      </c>
      <c r="E1774" s="59">
        <v>3</v>
      </c>
      <c r="F1774" s="356"/>
      <c r="G1774" s="356"/>
      <c r="H1774" s="356"/>
    </row>
    <row r="1775" spans="2:8">
      <c r="B1775" s="286"/>
      <c r="C1775" s="100" t="s">
        <v>1059</v>
      </c>
      <c r="D1775" s="300"/>
      <c r="E1775" s="59"/>
      <c r="F1775" s="290"/>
      <c r="G1775" s="290"/>
      <c r="H1775" s="290"/>
    </row>
    <row r="1776" spans="2:8">
      <c r="B1776" s="286">
        <v>43</v>
      </c>
      <c r="C1776" s="61" t="s">
        <v>1128</v>
      </c>
      <c r="D1776" s="59" t="s">
        <v>48</v>
      </c>
      <c r="E1776" s="59">
        <v>1</v>
      </c>
      <c r="F1776" s="290"/>
      <c r="G1776" s="290"/>
      <c r="H1776" s="290"/>
    </row>
    <row r="1777" spans="2:8">
      <c r="B1777" s="286">
        <v>44</v>
      </c>
      <c r="C1777" s="61" t="s">
        <v>1129</v>
      </c>
      <c r="D1777" s="59" t="s">
        <v>95</v>
      </c>
      <c r="E1777" s="59">
        <v>1</v>
      </c>
      <c r="F1777" s="290"/>
      <c r="G1777" s="290"/>
      <c r="H1777" s="290"/>
    </row>
    <row r="1778" spans="2:8">
      <c r="B1778" s="286">
        <v>45</v>
      </c>
      <c r="C1778" s="61" t="s">
        <v>1130</v>
      </c>
      <c r="D1778" s="59" t="s">
        <v>95</v>
      </c>
      <c r="E1778" s="59">
        <v>1</v>
      </c>
      <c r="F1778" s="290"/>
      <c r="G1778" s="290"/>
      <c r="H1778" s="290"/>
    </row>
    <row r="1779" spans="2:8">
      <c r="B1779" s="286">
        <v>46</v>
      </c>
      <c r="C1779" s="61" t="s">
        <v>1131</v>
      </c>
      <c r="D1779" s="59" t="s">
        <v>48</v>
      </c>
      <c r="E1779" s="59">
        <v>2</v>
      </c>
      <c r="F1779" s="291"/>
      <c r="G1779" s="292"/>
      <c r="H1779" s="292"/>
    </row>
    <row r="1780" spans="2:8">
      <c r="B1780" s="286">
        <v>47</v>
      </c>
      <c r="C1780" s="61" t="s">
        <v>1132</v>
      </c>
      <c r="D1780" s="59" t="s">
        <v>48</v>
      </c>
      <c r="E1780" s="59">
        <v>1</v>
      </c>
      <c r="F1780" s="291"/>
      <c r="G1780" s="292"/>
      <c r="H1780" s="292"/>
    </row>
    <row r="1781" spans="2:8">
      <c r="B1781" s="286"/>
      <c r="C1781" s="100" t="s">
        <v>1148</v>
      </c>
      <c r="D1781" s="59"/>
      <c r="E1781" s="59"/>
      <c r="F1781" s="291"/>
      <c r="G1781" s="292"/>
      <c r="H1781" s="292"/>
    </row>
    <row r="1782" spans="2:8">
      <c r="B1782" s="286">
        <v>48</v>
      </c>
      <c r="C1782" s="113" t="s">
        <v>1139</v>
      </c>
      <c r="D1782" s="293" t="s">
        <v>598</v>
      </c>
      <c r="E1782" s="293">
        <v>10</v>
      </c>
      <c r="F1782" s="291"/>
      <c r="G1782" s="292"/>
      <c r="H1782" s="292"/>
    </row>
    <row r="1783" spans="2:8">
      <c r="B1783" s="286">
        <v>49</v>
      </c>
      <c r="C1783" s="113" t="s">
        <v>1140</v>
      </c>
      <c r="D1783" s="293" t="s">
        <v>598</v>
      </c>
      <c r="E1783" s="293">
        <v>5</v>
      </c>
      <c r="F1783" s="291"/>
      <c r="G1783" s="292"/>
      <c r="H1783" s="292"/>
    </row>
    <row r="1784" spans="2:8">
      <c r="B1784" s="286">
        <v>50</v>
      </c>
      <c r="C1784" s="113" t="s">
        <v>1141</v>
      </c>
      <c r="D1784" s="293" t="s">
        <v>48</v>
      </c>
      <c r="E1784" s="293">
        <v>1</v>
      </c>
      <c r="F1784" s="291"/>
      <c r="G1784" s="292"/>
      <c r="H1784" s="292"/>
    </row>
    <row r="1785" spans="2:8">
      <c r="B1785" s="286">
        <v>51</v>
      </c>
      <c r="C1785" s="113" t="s">
        <v>1142</v>
      </c>
      <c r="D1785" s="293" t="s">
        <v>48</v>
      </c>
      <c r="E1785" s="293">
        <v>1</v>
      </c>
      <c r="F1785" s="291"/>
      <c r="G1785" s="292"/>
      <c r="H1785" s="292"/>
    </row>
    <row r="1786" spans="2:8">
      <c r="B1786" s="286">
        <v>52</v>
      </c>
      <c r="C1786" s="113" t="s">
        <v>1143</v>
      </c>
      <c r="D1786" s="293" t="s">
        <v>48</v>
      </c>
      <c r="E1786" s="293">
        <v>1</v>
      </c>
      <c r="F1786" s="291"/>
      <c r="G1786" s="292"/>
      <c r="H1786" s="292"/>
    </row>
    <row r="1787" spans="2:8">
      <c r="B1787" s="286">
        <v>53</v>
      </c>
      <c r="C1787" s="113" t="s">
        <v>1144</v>
      </c>
      <c r="D1787" s="293" t="s">
        <v>48</v>
      </c>
      <c r="E1787" s="293">
        <v>1</v>
      </c>
      <c r="F1787" s="291"/>
      <c r="G1787" s="292"/>
      <c r="H1787" s="292"/>
    </row>
    <row r="1788" spans="2:8">
      <c r="B1788" s="286">
        <v>54</v>
      </c>
      <c r="C1788" s="113" t="s">
        <v>1145</v>
      </c>
      <c r="D1788" s="293" t="s">
        <v>48</v>
      </c>
      <c r="E1788" s="293">
        <v>1</v>
      </c>
      <c r="F1788" s="291"/>
      <c r="G1788" s="292"/>
      <c r="H1788" s="292"/>
    </row>
    <row r="1789" spans="2:8">
      <c r="B1789" s="286">
        <v>55</v>
      </c>
      <c r="C1789" s="113" t="s">
        <v>1146</v>
      </c>
      <c r="D1789" s="293" t="s">
        <v>48</v>
      </c>
      <c r="E1789" s="293">
        <v>1</v>
      </c>
      <c r="F1789" s="291"/>
      <c r="G1789" s="292"/>
      <c r="H1789" s="292"/>
    </row>
    <row r="1790" spans="2:8">
      <c r="B1790" s="286">
        <v>56</v>
      </c>
      <c r="C1790" s="113" t="s">
        <v>1147</v>
      </c>
      <c r="D1790" s="293" t="s">
        <v>48</v>
      </c>
      <c r="E1790" s="293">
        <v>1</v>
      </c>
      <c r="F1790" s="291"/>
      <c r="G1790" s="292"/>
      <c r="H1790" s="292"/>
    </row>
    <row r="1791" spans="2:8">
      <c r="B1791" s="286"/>
      <c r="C1791" s="112" t="s">
        <v>1137</v>
      </c>
      <c r="D1791" s="59"/>
      <c r="E1791" s="59"/>
      <c r="F1791" s="291"/>
      <c r="G1791" s="292"/>
      <c r="H1791" s="292"/>
    </row>
    <row r="1792" spans="2:8">
      <c r="B1792" s="286">
        <v>57</v>
      </c>
      <c r="C1792" s="61" t="s">
        <v>1133</v>
      </c>
      <c r="D1792" s="59" t="s">
        <v>48</v>
      </c>
      <c r="E1792" s="59">
        <v>6</v>
      </c>
      <c r="F1792" s="291"/>
      <c r="G1792" s="292"/>
      <c r="H1792" s="292"/>
    </row>
    <row r="1793" spans="2:8">
      <c r="B1793" s="286">
        <v>58</v>
      </c>
      <c r="C1793" s="61" t="s">
        <v>1134</v>
      </c>
      <c r="D1793" s="59" t="s">
        <v>48</v>
      </c>
      <c r="E1793" s="59">
        <v>6</v>
      </c>
      <c r="F1793" s="291"/>
      <c r="G1793" s="292"/>
      <c r="H1793" s="292"/>
    </row>
    <row r="1794" spans="2:8">
      <c r="B1794" s="286">
        <v>59</v>
      </c>
      <c r="C1794" s="61" t="s">
        <v>1135</v>
      </c>
      <c r="D1794" s="59" t="s">
        <v>1138</v>
      </c>
      <c r="E1794" s="59">
        <v>6</v>
      </c>
      <c r="F1794" s="291"/>
      <c r="G1794" s="292"/>
      <c r="H1794" s="292"/>
    </row>
    <row r="1795" spans="2:8">
      <c r="B1795" s="286">
        <v>60</v>
      </c>
      <c r="C1795" s="61" t="s">
        <v>1136</v>
      </c>
      <c r="D1795" s="59" t="s">
        <v>1138</v>
      </c>
      <c r="E1795" s="59">
        <v>6</v>
      </c>
      <c r="F1795" s="291"/>
      <c r="G1795" s="292"/>
      <c r="H1795" s="292"/>
    </row>
    <row r="1796" spans="2:8">
      <c r="B1796" s="286"/>
      <c r="C1796" s="100" t="s">
        <v>1024</v>
      </c>
      <c r="D1796" s="59"/>
      <c r="E1796" s="59"/>
      <c r="F1796" s="292"/>
      <c r="G1796" s="292"/>
      <c r="H1796" s="292"/>
    </row>
    <row r="1797" spans="2:8">
      <c r="B1797" s="286">
        <v>61</v>
      </c>
      <c r="C1797" s="61" t="s">
        <v>1025</v>
      </c>
      <c r="D1797" s="59" t="s">
        <v>48</v>
      </c>
      <c r="E1797" s="59">
        <v>7</v>
      </c>
      <c r="F1797" s="292"/>
      <c r="G1797" s="292"/>
      <c r="H1797" s="292"/>
    </row>
    <row r="1798" spans="2:8">
      <c r="B1798" s="286">
        <v>62</v>
      </c>
      <c r="C1798" s="61" t="s">
        <v>1026</v>
      </c>
      <c r="D1798" s="59" t="s">
        <v>48</v>
      </c>
      <c r="E1798" s="59">
        <v>2</v>
      </c>
      <c r="F1798" s="292"/>
      <c r="G1798" s="292"/>
      <c r="H1798" s="292"/>
    </row>
    <row r="1799" spans="2:8">
      <c r="B1799" s="286">
        <v>63</v>
      </c>
      <c r="C1799" s="61" t="s">
        <v>1027</v>
      </c>
      <c r="D1799" s="59" t="s">
        <v>48</v>
      </c>
      <c r="E1799" s="59">
        <v>7</v>
      </c>
      <c r="F1799" s="292"/>
      <c r="G1799" s="292"/>
      <c r="H1799" s="292"/>
    </row>
    <row r="1800" spans="2:8">
      <c r="B1800" s="286">
        <v>64</v>
      </c>
      <c r="C1800" s="61" t="s">
        <v>1028</v>
      </c>
      <c r="D1800" s="59" t="s">
        <v>61</v>
      </c>
      <c r="E1800" s="59">
        <v>14</v>
      </c>
      <c r="F1800" s="292"/>
      <c r="G1800" s="292"/>
      <c r="H1800" s="292"/>
    </row>
    <row r="1801" spans="2:8">
      <c r="B1801" s="286">
        <v>65</v>
      </c>
      <c r="C1801" s="61" t="s">
        <v>1029</v>
      </c>
      <c r="D1801" s="59" t="s">
        <v>61</v>
      </c>
      <c r="E1801" s="59">
        <v>15</v>
      </c>
      <c r="F1801" s="292"/>
      <c r="G1801" s="292"/>
      <c r="H1801" s="292"/>
    </row>
    <row r="1802" spans="2:8">
      <c r="B1802" s="286">
        <v>66</v>
      </c>
      <c r="C1802" s="61" t="s">
        <v>1030</v>
      </c>
      <c r="D1802" s="59" t="s">
        <v>61</v>
      </c>
      <c r="E1802" s="59">
        <v>15</v>
      </c>
      <c r="F1802" s="292"/>
      <c r="G1802" s="292"/>
      <c r="H1802" s="292"/>
    </row>
    <row r="1803" spans="2:8">
      <c r="B1803" s="286">
        <v>67</v>
      </c>
      <c r="C1803" s="61" t="s">
        <v>1101</v>
      </c>
      <c r="D1803" s="59" t="s">
        <v>61</v>
      </c>
      <c r="E1803" s="59">
        <v>15</v>
      </c>
      <c r="F1803" s="292"/>
      <c r="G1803" s="292"/>
      <c r="H1803" s="292"/>
    </row>
    <row r="1804" spans="2:8">
      <c r="B1804" s="286">
        <v>68</v>
      </c>
      <c r="C1804" s="61" t="s">
        <v>164</v>
      </c>
      <c r="D1804" s="59" t="s">
        <v>62</v>
      </c>
      <c r="E1804" s="59">
        <v>10</v>
      </c>
      <c r="F1804" s="292"/>
      <c r="G1804" s="292"/>
      <c r="H1804" s="292"/>
    </row>
    <row r="1805" spans="2:8">
      <c r="B1805" s="286">
        <v>69</v>
      </c>
      <c r="C1805" s="61" t="s">
        <v>1079</v>
      </c>
      <c r="D1805" s="59" t="s">
        <v>62</v>
      </c>
      <c r="E1805" s="59">
        <v>10</v>
      </c>
      <c r="F1805" s="292"/>
      <c r="G1805" s="292"/>
      <c r="H1805" s="292"/>
    </row>
    <row r="1806" spans="2:8">
      <c r="B1806" s="286">
        <v>70</v>
      </c>
      <c r="C1806" s="61" t="s">
        <v>1084</v>
      </c>
      <c r="D1806" s="59" t="s">
        <v>0</v>
      </c>
      <c r="E1806" s="59">
        <v>150</v>
      </c>
      <c r="F1806" s="292"/>
      <c r="G1806" s="292"/>
      <c r="H1806" s="292"/>
    </row>
    <row r="1807" spans="2:8">
      <c r="B1807" s="286">
        <v>71</v>
      </c>
      <c r="C1807" s="61" t="s">
        <v>1093</v>
      </c>
      <c r="D1807" s="59" t="s">
        <v>62</v>
      </c>
      <c r="E1807" s="59">
        <v>150</v>
      </c>
      <c r="F1807" s="292"/>
      <c r="G1807" s="292"/>
      <c r="H1807" s="292"/>
    </row>
    <row r="1808" spans="2:8">
      <c r="B1808" s="286">
        <v>72</v>
      </c>
      <c r="C1808" s="287" t="s">
        <v>1085</v>
      </c>
      <c r="D1808" s="59" t="s">
        <v>62</v>
      </c>
      <c r="E1808" s="59">
        <v>150</v>
      </c>
      <c r="F1808" s="292"/>
      <c r="G1808" s="292"/>
      <c r="H1808" s="292"/>
    </row>
    <row r="1809" spans="2:8">
      <c r="B1809" s="286">
        <v>73</v>
      </c>
      <c r="C1809" s="61" t="s">
        <v>1031</v>
      </c>
      <c r="D1809" s="59" t="s">
        <v>598</v>
      </c>
      <c r="E1809" s="59">
        <v>20</v>
      </c>
      <c r="F1809" s="292"/>
      <c r="G1809" s="292"/>
      <c r="H1809" s="292"/>
    </row>
    <row r="1810" spans="2:8">
      <c r="B1810" s="286">
        <v>74</v>
      </c>
      <c r="C1810" s="61" t="s">
        <v>1032</v>
      </c>
      <c r="D1810" s="59" t="s">
        <v>598</v>
      </c>
      <c r="E1810" s="59">
        <v>20</v>
      </c>
      <c r="F1810" s="292"/>
      <c r="G1810" s="292"/>
      <c r="H1810" s="292"/>
    </row>
    <row r="1811" spans="2:8">
      <c r="B1811" s="286">
        <v>75</v>
      </c>
      <c r="C1811" s="61" t="s">
        <v>1033</v>
      </c>
      <c r="D1811" s="59" t="s">
        <v>598</v>
      </c>
      <c r="E1811" s="59">
        <v>200</v>
      </c>
      <c r="F1811" s="292"/>
      <c r="G1811" s="292"/>
      <c r="H1811" s="292"/>
    </row>
    <row r="1812" spans="2:8">
      <c r="B1812" s="286">
        <v>76</v>
      </c>
      <c r="C1812" s="61" t="s">
        <v>1034</v>
      </c>
      <c r="D1812" s="59" t="s">
        <v>598</v>
      </c>
      <c r="E1812" s="59">
        <v>100</v>
      </c>
      <c r="F1812" s="292"/>
      <c r="G1812" s="292"/>
      <c r="H1812" s="292"/>
    </row>
    <row r="1813" spans="2:8">
      <c r="B1813" s="286">
        <v>77</v>
      </c>
      <c r="C1813" s="61" t="s">
        <v>1080</v>
      </c>
      <c r="D1813" s="59" t="s">
        <v>598</v>
      </c>
      <c r="E1813" s="59">
        <v>15</v>
      </c>
      <c r="F1813" s="291"/>
      <c r="G1813" s="292"/>
      <c r="H1813" s="292"/>
    </row>
    <row r="1814" spans="2:8">
      <c r="B1814" s="294"/>
      <c r="C1814" s="100" t="s">
        <v>1035</v>
      </c>
      <c r="D1814" s="300"/>
      <c r="E1814" s="296"/>
      <c r="F1814" s="290"/>
      <c r="G1814" s="290"/>
      <c r="H1814" s="290"/>
    </row>
    <row r="1815" spans="2:8">
      <c r="B1815" s="295"/>
      <c r="C1815" s="61" t="s">
        <v>1036</v>
      </c>
      <c r="D1815" s="59"/>
      <c r="E1815" s="296"/>
      <c r="F1815" s="290"/>
      <c r="G1815" s="290"/>
      <c r="H1815" s="290"/>
    </row>
    <row r="1816" spans="2:8">
      <c r="B1816" s="295">
        <v>78</v>
      </c>
      <c r="C1816" s="61" t="s">
        <v>1037</v>
      </c>
      <c r="D1816" s="59" t="s">
        <v>1038</v>
      </c>
      <c r="E1816" s="59">
        <v>1000</v>
      </c>
      <c r="F1816" s="290"/>
      <c r="G1816" s="290"/>
      <c r="H1816" s="290"/>
    </row>
    <row r="1817" spans="2:8">
      <c r="B1817" s="295">
        <v>79</v>
      </c>
      <c r="C1817" s="61" t="s">
        <v>1039</v>
      </c>
      <c r="D1817" s="59" t="s">
        <v>1038</v>
      </c>
      <c r="E1817" s="59">
        <v>1000</v>
      </c>
      <c r="F1817" s="290"/>
      <c r="G1817" s="290"/>
      <c r="H1817" s="290"/>
    </row>
    <row r="1818" spans="2:8">
      <c r="B1818" s="295">
        <v>80</v>
      </c>
      <c r="C1818" s="61" t="s">
        <v>1040</v>
      </c>
      <c r="D1818" s="59"/>
      <c r="E1818" s="59"/>
      <c r="F1818" s="291"/>
      <c r="G1818" s="292"/>
      <c r="H1818" s="292"/>
    </row>
    <row r="1819" spans="2:8">
      <c r="B1819" s="295">
        <v>81</v>
      </c>
      <c r="C1819" s="61" t="s">
        <v>1041</v>
      </c>
      <c r="D1819" s="59" t="s">
        <v>598</v>
      </c>
      <c r="E1819" s="59">
        <v>40</v>
      </c>
      <c r="F1819" s="291"/>
      <c r="G1819" s="292"/>
      <c r="H1819" s="292"/>
    </row>
    <row r="1820" spans="2:8">
      <c r="B1820" s="295">
        <v>82</v>
      </c>
      <c r="C1820" s="61" t="s">
        <v>1042</v>
      </c>
      <c r="D1820" s="59" t="s">
        <v>61</v>
      </c>
      <c r="E1820" s="59">
        <v>15</v>
      </c>
      <c r="F1820" s="291"/>
      <c r="G1820" s="292"/>
      <c r="H1820" s="292"/>
    </row>
    <row r="1821" spans="2:8">
      <c r="B1821" s="295">
        <v>83</v>
      </c>
      <c r="C1821" s="61" t="s">
        <v>1043</v>
      </c>
      <c r="D1821" s="59" t="s">
        <v>61</v>
      </c>
      <c r="E1821" s="59">
        <v>20</v>
      </c>
      <c r="F1821" s="291"/>
      <c r="G1821" s="292"/>
      <c r="H1821" s="292"/>
    </row>
    <row r="1822" spans="2:8">
      <c r="B1822" s="295"/>
      <c r="C1822" s="100" t="s">
        <v>1044</v>
      </c>
      <c r="D1822" s="59"/>
      <c r="E1822" s="59"/>
      <c r="F1822" s="292"/>
      <c r="G1822" s="292"/>
      <c r="H1822" s="292"/>
    </row>
    <row r="1823" spans="2:8">
      <c r="B1823" s="295">
        <v>84</v>
      </c>
      <c r="C1823" s="61" t="s">
        <v>1045</v>
      </c>
      <c r="D1823" s="59" t="s">
        <v>1046</v>
      </c>
      <c r="E1823" s="59">
        <v>15</v>
      </c>
      <c r="F1823" s="292"/>
      <c r="G1823" s="292"/>
      <c r="H1823" s="292"/>
    </row>
    <row r="1824" spans="2:8">
      <c r="B1824" s="295">
        <v>85</v>
      </c>
      <c r="C1824" s="61" t="s">
        <v>1047</v>
      </c>
      <c r="D1824" s="59" t="s">
        <v>598</v>
      </c>
      <c r="E1824" s="59">
        <v>30</v>
      </c>
      <c r="F1824" s="292"/>
      <c r="G1824" s="292"/>
      <c r="H1824" s="292"/>
    </row>
    <row r="1825" spans="1:8">
      <c r="B1825" s="295">
        <v>86</v>
      </c>
      <c r="C1825" s="61" t="s">
        <v>1048</v>
      </c>
      <c r="D1825" s="59" t="s">
        <v>598</v>
      </c>
      <c r="E1825" s="59">
        <v>30</v>
      </c>
      <c r="F1825" s="292"/>
      <c r="G1825" s="292"/>
      <c r="H1825" s="292"/>
    </row>
    <row r="1826" spans="1:8">
      <c r="B1826" s="295"/>
      <c r="C1826" s="100" t="s">
        <v>1049</v>
      </c>
      <c r="D1826" s="59"/>
      <c r="E1826" s="59"/>
      <c r="F1826" s="292"/>
      <c r="G1826" s="292"/>
      <c r="H1826" s="292"/>
    </row>
    <row r="1827" spans="1:8">
      <c r="B1827" s="295">
        <v>87</v>
      </c>
      <c r="C1827" s="61" t="s">
        <v>1050</v>
      </c>
      <c r="D1827" s="59" t="s">
        <v>1051</v>
      </c>
      <c r="E1827" s="59">
        <v>1</v>
      </c>
      <c r="F1827" s="292"/>
      <c r="G1827" s="292"/>
      <c r="H1827" s="292"/>
    </row>
    <row r="1828" spans="1:8">
      <c r="B1828" s="295"/>
      <c r="C1828" s="100" t="s">
        <v>1052</v>
      </c>
      <c r="D1828" s="59"/>
      <c r="E1828" s="59"/>
      <c r="F1828" s="292"/>
      <c r="G1828" s="297"/>
      <c r="H1828" s="292"/>
    </row>
    <row r="1829" spans="1:8">
      <c r="B1829" s="295">
        <v>88</v>
      </c>
      <c r="C1829" s="61" t="s">
        <v>1333</v>
      </c>
      <c r="D1829" s="59" t="s">
        <v>61</v>
      </c>
      <c r="E1829" s="59">
        <v>6</v>
      </c>
      <c r="F1829" s="292"/>
      <c r="G1829" s="292"/>
      <c r="H1829" s="292"/>
    </row>
    <row r="1830" spans="1:8">
      <c r="A1830" s="396"/>
      <c r="B1830" s="295">
        <v>89</v>
      </c>
      <c r="C1830" s="61" t="s">
        <v>1332</v>
      </c>
      <c r="D1830" s="59" t="s">
        <v>61</v>
      </c>
      <c r="E1830" s="59">
        <v>7</v>
      </c>
      <c r="F1830" s="292"/>
      <c r="G1830" s="292"/>
      <c r="H1830" s="292"/>
    </row>
    <row r="1831" spans="1:8">
      <c r="B1831" s="295">
        <v>90</v>
      </c>
      <c r="C1831" s="61" t="s">
        <v>1053</v>
      </c>
      <c r="D1831" s="59" t="s">
        <v>61</v>
      </c>
      <c r="E1831" s="59">
        <v>14</v>
      </c>
      <c r="F1831" s="292"/>
      <c r="G1831" s="292"/>
      <c r="H1831" s="292"/>
    </row>
    <row r="1832" spans="1:8">
      <c r="A1832" s="396"/>
      <c r="B1832" s="295">
        <v>91</v>
      </c>
      <c r="C1832" s="61" t="s">
        <v>1330</v>
      </c>
      <c r="D1832" s="59" t="s">
        <v>61</v>
      </c>
      <c r="E1832" s="59">
        <f>2*6</f>
        <v>12</v>
      </c>
      <c r="F1832" s="292"/>
      <c r="G1832" s="292"/>
      <c r="H1832" s="292"/>
    </row>
    <row r="1833" spans="1:8">
      <c r="A1833" s="396"/>
      <c r="B1833" s="295">
        <v>92</v>
      </c>
      <c r="C1833" s="61" t="s">
        <v>1331</v>
      </c>
      <c r="D1833" s="59" t="s">
        <v>61</v>
      </c>
      <c r="E1833" s="59">
        <f>2*6</f>
        <v>12</v>
      </c>
      <c r="F1833" s="292"/>
      <c r="G1833" s="292"/>
      <c r="H1833" s="292"/>
    </row>
    <row r="1834" spans="1:8">
      <c r="B1834" s="295">
        <v>93</v>
      </c>
      <c r="C1834" s="298" t="s">
        <v>1328</v>
      </c>
      <c r="D1834" s="59" t="s">
        <v>48</v>
      </c>
      <c r="E1834" s="59">
        <v>7</v>
      </c>
      <c r="F1834" s="292"/>
      <c r="G1834" s="292"/>
      <c r="H1834" s="292"/>
    </row>
    <row r="1835" spans="1:8">
      <c r="B1835" s="295">
        <v>94</v>
      </c>
      <c r="C1835" s="61" t="s">
        <v>1054</v>
      </c>
      <c r="D1835" s="59" t="s">
        <v>48</v>
      </c>
      <c r="E1835" s="59">
        <v>2</v>
      </c>
      <c r="F1835" s="292"/>
      <c r="G1835" s="292"/>
      <c r="H1835" s="292"/>
    </row>
    <row r="1836" spans="1:8">
      <c r="A1836" s="396"/>
      <c r="B1836" s="295">
        <v>95</v>
      </c>
      <c r="C1836" s="61" t="s">
        <v>1334</v>
      </c>
      <c r="D1836" s="59" t="s">
        <v>48</v>
      </c>
      <c r="E1836" s="59">
        <f>2*6+2*6</f>
        <v>24</v>
      </c>
      <c r="F1836" s="292"/>
      <c r="G1836" s="292"/>
      <c r="H1836" s="292"/>
    </row>
    <row r="1837" spans="1:8" ht="25.5">
      <c r="B1837" s="295">
        <v>96</v>
      </c>
      <c r="C1837" s="61" t="s">
        <v>1055</v>
      </c>
      <c r="D1837" s="59" t="s">
        <v>48</v>
      </c>
      <c r="E1837" s="59">
        <v>7</v>
      </c>
      <c r="F1837" s="292"/>
      <c r="G1837" s="292"/>
      <c r="H1837" s="292"/>
    </row>
    <row r="1838" spans="1:8">
      <c r="B1838" s="295">
        <v>97</v>
      </c>
      <c r="C1838" s="61" t="s">
        <v>1056</v>
      </c>
      <c r="D1838" s="59" t="s">
        <v>61</v>
      </c>
      <c r="E1838" s="59">
        <v>7</v>
      </c>
      <c r="F1838" s="292"/>
      <c r="G1838" s="292"/>
      <c r="H1838" s="292"/>
    </row>
    <row r="1839" spans="1:8">
      <c r="B1839" s="295">
        <v>98</v>
      </c>
      <c r="C1839" s="61" t="s">
        <v>1057</v>
      </c>
      <c r="D1839" s="59" t="s">
        <v>61</v>
      </c>
      <c r="E1839" s="59">
        <v>7</v>
      </c>
      <c r="F1839" s="292"/>
      <c r="G1839" s="292"/>
      <c r="H1839" s="292"/>
    </row>
    <row r="1840" spans="1:8">
      <c r="B1840" s="295">
        <v>99</v>
      </c>
      <c r="C1840" s="61" t="s">
        <v>1058</v>
      </c>
      <c r="D1840" s="59" t="s">
        <v>598</v>
      </c>
      <c r="E1840" s="59">
        <v>7</v>
      </c>
      <c r="F1840" s="291"/>
      <c r="G1840" s="292"/>
      <c r="H1840" s="292"/>
    </row>
    <row r="1841" spans="1:8">
      <c r="B1841" s="295">
        <v>100</v>
      </c>
      <c r="C1841" s="61" t="s">
        <v>1325</v>
      </c>
      <c r="D1841" s="59" t="s">
        <v>48</v>
      </c>
      <c r="E1841" s="59">
        <v>6</v>
      </c>
      <c r="F1841" s="291"/>
      <c r="G1841" s="292"/>
      <c r="H1841" s="292"/>
    </row>
    <row r="1842" spans="1:8" ht="25.5">
      <c r="A1842" s="389"/>
      <c r="B1842" s="295">
        <v>101</v>
      </c>
      <c r="C1842" s="410" t="s">
        <v>1329</v>
      </c>
      <c r="D1842" s="59" t="s">
        <v>48</v>
      </c>
      <c r="E1842" s="59">
        <v>6</v>
      </c>
      <c r="F1842" s="291"/>
      <c r="G1842" s="292"/>
      <c r="H1842" s="292"/>
    </row>
    <row r="1843" spans="1:8">
      <c r="B1843" s="299" t="s">
        <v>1099</v>
      </c>
      <c r="C1843" s="300"/>
      <c r="D1843" s="300"/>
      <c r="E1843" s="59"/>
      <c r="F1843" s="292"/>
      <c r="G1843" s="292"/>
      <c r="H1843" s="292"/>
    </row>
    <row r="1844" spans="1:8">
      <c r="B1844" s="299"/>
      <c r="C1844" s="361"/>
      <c r="D1844" s="300"/>
      <c r="E1844" s="59"/>
      <c r="F1844" s="292"/>
      <c r="G1844" s="292"/>
      <c r="H1844" s="292"/>
    </row>
    <row r="1845" spans="1:8">
      <c r="B1845" s="299" t="s">
        <v>1289</v>
      </c>
      <c r="C1845" s="300"/>
      <c r="D1845" s="300"/>
      <c r="E1845" s="296"/>
      <c r="F1845" s="290"/>
      <c r="G1845" s="290"/>
      <c r="H1845" s="290"/>
    </row>
  </sheetData>
  <mergeCells count="578">
    <mergeCell ref="D1711:E1711"/>
    <mergeCell ref="F4:F7"/>
    <mergeCell ref="B1721:H1721"/>
    <mergeCell ref="B1722:B1725"/>
    <mergeCell ref="C1722:C1725"/>
    <mergeCell ref="A1:J1"/>
    <mergeCell ref="A4:A7"/>
    <mergeCell ref="B4:C7"/>
    <mergeCell ref="D4:D7"/>
    <mergeCell ref="E4:E6"/>
    <mergeCell ref="G4:H4"/>
    <mergeCell ref="A293:A296"/>
    <mergeCell ref="A288:A292"/>
    <mergeCell ref="A283:A285"/>
    <mergeCell ref="A2:H2"/>
    <mergeCell ref="A22:A34"/>
    <mergeCell ref="B22:C22"/>
    <mergeCell ref="B30:B31"/>
    <mergeCell ref="D30:D31"/>
    <mergeCell ref="E30:E31"/>
    <mergeCell ref="A35:A44"/>
    <mergeCell ref="B35:C35"/>
    <mergeCell ref="B8:E8"/>
    <mergeCell ref="A9:A21"/>
    <mergeCell ref="B9:C9"/>
    <mergeCell ref="B17:B18"/>
    <mergeCell ref="D17:D18"/>
    <mergeCell ref="E17:E18"/>
    <mergeCell ref="A60:A67"/>
    <mergeCell ref="B60:C60"/>
    <mergeCell ref="B68:E68"/>
    <mergeCell ref="B69:C69"/>
    <mergeCell ref="B70:C70"/>
    <mergeCell ref="B71:C71"/>
    <mergeCell ref="A45:A50"/>
    <mergeCell ref="B45:C45"/>
    <mergeCell ref="B51:C51"/>
    <mergeCell ref="A52:A54"/>
    <mergeCell ref="B52:C52"/>
    <mergeCell ref="A55:A59"/>
    <mergeCell ref="B55:C55"/>
    <mergeCell ref="A108:A110"/>
    <mergeCell ref="B108:C108"/>
    <mergeCell ref="B78:C78"/>
    <mergeCell ref="B79:C79"/>
    <mergeCell ref="B80:C80"/>
    <mergeCell ref="B81:C81"/>
    <mergeCell ref="B82:C82"/>
    <mergeCell ref="B85:C85"/>
    <mergeCell ref="B72:C72"/>
    <mergeCell ref="B73:C73"/>
    <mergeCell ref="B74:C74"/>
    <mergeCell ref="B75:C75"/>
    <mergeCell ref="B76:C76"/>
    <mergeCell ref="B77:C77"/>
    <mergeCell ref="B111:C111"/>
    <mergeCell ref="B112:C112"/>
    <mergeCell ref="B113:C113"/>
    <mergeCell ref="B114:C114"/>
    <mergeCell ref="C125:E125"/>
    <mergeCell ref="B137:E137"/>
    <mergeCell ref="B90:C90"/>
    <mergeCell ref="B105:E105"/>
    <mergeCell ref="B106:C106"/>
    <mergeCell ref="B107:C107"/>
    <mergeCell ref="B259:E259"/>
    <mergeCell ref="B268:C268"/>
    <mergeCell ref="B269:C269"/>
    <mergeCell ref="B272:C272"/>
    <mergeCell ref="B275:C275"/>
    <mergeCell ref="B278:C278"/>
    <mergeCell ref="C138:E138"/>
    <mergeCell ref="B139:C139"/>
    <mergeCell ref="B168:E168"/>
    <mergeCell ref="B208:D208"/>
    <mergeCell ref="B223:D223"/>
    <mergeCell ref="D257:E257"/>
    <mergeCell ref="B297:C297"/>
    <mergeCell ref="B298:C298"/>
    <mergeCell ref="B299:C299"/>
    <mergeCell ref="B300:C300"/>
    <mergeCell ref="D300:E300"/>
    <mergeCell ref="B301:C301"/>
    <mergeCell ref="D301:E301"/>
    <mergeCell ref="B279:C279"/>
    <mergeCell ref="B282:C282"/>
    <mergeCell ref="B283:C283"/>
    <mergeCell ref="B286:C286"/>
    <mergeCell ref="B287:C287"/>
    <mergeCell ref="B288:C288"/>
    <mergeCell ref="D312:E312"/>
    <mergeCell ref="B313:C313"/>
    <mergeCell ref="B314:C314"/>
    <mergeCell ref="A302:A307"/>
    <mergeCell ref="B302:C302"/>
    <mergeCell ref="D303:E303"/>
    <mergeCell ref="D304:E304"/>
    <mergeCell ref="D305:E305"/>
    <mergeCell ref="B308:C308"/>
    <mergeCell ref="D308:E308"/>
    <mergeCell ref="B315:C315"/>
    <mergeCell ref="B317:C317"/>
    <mergeCell ref="B318:C318"/>
    <mergeCell ref="B319:C319"/>
    <mergeCell ref="B320:C320"/>
    <mergeCell ref="B321:C321"/>
    <mergeCell ref="A309:A311"/>
    <mergeCell ref="B309:C309"/>
    <mergeCell ref="B312:C312"/>
    <mergeCell ref="B316:C316"/>
    <mergeCell ref="B322:C322"/>
    <mergeCell ref="B323:C323"/>
    <mergeCell ref="A330:A333"/>
    <mergeCell ref="B330:C333"/>
    <mergeCell ref="D330:D333"/>
    <mergeCell ref="E330:E332"/>
    <mergeCell ref="G330:H330"/>
    <mergeCell ref="I330:J330"/>
    <mergeCell ref="A328:H328"/>
    <mergeCell ref="A351:A364"/>
    <mergeCell ref="B351:C351"/>
    <mergeCell ref="B353:C353"/>
    <mergeCell ref="D361:D362"/>
    <mergeCell ref="E361:E362"/>
    <mergeCell ref="A365:A375"/>
    <mergeCell ref="B365:C365"/>
    <mergeCell ref="B367:C367"/>
    <mergeCell ref="B334:E334"/>
    <mergeCell ref="B335:E335"/>
    <mergeCell ref="B336:E336"/>
    <mergeCell ref="A337:A350"/>
    <mergeCell ref="B337:C337"/>
    <mergeCell ref="B339:C339"/>
    <mergeCell ref="D347:D348"/>
    <mergeCell ref="E347:E348"/>
    <mergeCell ref="B361:B362"/>
    <mergeCell ref="B389:C389"/>
    <mergeCell ref="B394:C394"/>
    <mergeCell ref="A402:C402"/>
    <mergeCell ref="B404:C404"/>
    <mergeCell ref="B405:C405"/>
    <mergeCell ref="B408:C408"/>
    <mergeCell ref="A376:A382"/>
    <mergeCell ref="B376:C376"/>
    <mergeCell ref="B378:C378"/>
    <mergeCell ref="B383:E383"/>
    <mergeCell ref="B384:C384"/>
    <mergeCell ref="B386:C386"/>
    <mergeCell ref="B403:C403"/>
    <mergeCell ref="D429:E429"/>
    <mergeCell ref="B430:C430"/>
    <mergeCell ref="B435:C435"/>
    <mergeCell ref="B436:E436"/>
    <mergeCell ref="C437:E437"/>
    <mergeCell ref="B409:C409"/>
    <mergeCell ref="B410:C410"/>
    <mergeCell ref="B411:C411"/>
    <mergeCell ref="B412:C412"/>
    <mergeCell ref="B428:C428"/>
    <mergeCell ref="B429:C429"/>
    <mergeCell ref="B426:D426"/>
    <mergeCell ref="D435:E435"/>
    <mergeCell ref="D432:E432"/>
    <mergeCell ref="B529:C529"/>
    <mergeCell ref="B533:C533"/>
    <mergeCell ref="D533:E533"/>
    <mergeCell ref="B534:C534"/>
    <mergeCell ref="D534:E534"/>
    <mergeCell ref="B535:C535"/>
    <mergeCell ref="B439:E439"/>
    <mergeCell ref="B494:E494"/>
    <mergeCell ref="D503:E503"/>
    <mergeCell ref="B504:E504"/>
    <mergeCell ref="B527:C527"/>
    <mergeCell ref="B528:C528"/>
    <mergeCell ref="B476:C476"/>
    <mergeCell ref="B545:C545"/>
    <mergeCell ref="B546:C546"/>
    <mergeCell ref="B547:C547"/>
    <mergeCell ref="B548:C548"/>
    <mergeCell ref="B550:C550"/>
    <mergeCell ref="D536:E536"/>
    <mergeCell ref="D537:E537"/>
    <mergeCell ref="D538:E538"/>
    <mergeCell ref="B541:C541"/>
    <mergeCell ref="D541:E541"/>
    <mergeCell ref="B542:C542"/>
    <mergeCell ref="B549:C549"/>
    <mergeCell ref="B551:C551"/>
    <mergeCell ref="B552:C552"/>
    <mergeCell ref="B553:C553"/>
    <mergeCell ref="B554:C554"/>
    <mergeCell ref="A558:I558"/>
    <mergeCell ref="A560:A563"/>
    <mergeCell ref="B560:C563"/>
    <mergeCell ref="D560:D563"/>
    <mergeCell ref="E560:E562"/>
    <mergeCell ref="G560:H560"/>
    <mergeCell ref="A582:A595"/>
    <mergeCell ref="B582:C582"/>
    <mergeCell ref="B584:C584"/>
    <mergeCell ref="D592:D593"/>
    <mergeCell ref="E592:E593"/>
    <mergeCell ref="A596:A606"/>
    <mergeCell ref="B596:C596"/>
    <mergeCell ref="B598:C598"/>
    <mergeCell ref="I560:J560"/>
    <mergeCell ref="B564:E564"/>
    <mergeCell ref="B565:E565"/>
    <mergeCell ref="B567:E567"/>
    <mergeCell ref="A568:A581"/>
    <mergeCell ref="B568:C568"/>
    <mergeCell ref="B570:C570"/>
    <mergeCell ref="D578:D579"/>
    <mergeCell ref="E578:E579"/>
    <mergeCell ref="B578:B579"/>
    <mergeCell ref="B592:B593"/>
    <mergeCell ref="B620:C620"/>
    <mergeCell ref="B625:C625"/>
    <mergeCell ref="A632:E632"/>
    <mergeCell ref="A633:E633"/>
    <mergeCell ref="B634:C634"/>
    <mergeCell ref="B635:C635"/>
    <mergeCell ref="A607:A613"/>
    <mergeCell ref="B607:C607"/>
    <mergeCell ref="B609:C609"/>
    <mergeCell ref="B614:E614"/>
    <mergeCell ref="B615:C615"/>
    <mergeCell ref="B617:C617"/>
    <mergeCell ref="D659:E659"/>
    <mergeCell ref="B666:E666"/>
    <mergeCell ref="C667:E667"/>
    <mergeCell ref="B669:E669"/>
    <mergeCell ref="B724:C724"/>
    <mergeCell ref="B638:C638"/>
    <mergeCell ref="B639:C639"/>
    <mergeCell ref="B640:C640"/>
    <mergeCell ref="B641:C641"/>
    <mergeCell ref="B642:C642"/>
    <mergeCell ref="B656:C656"/>
    <mergeCell ref="B760:C760"/>
    <mergeCell ref="D760:E760"/>
    <mergeCell ref="B761:C761"/>
    <mergeCell ref="D761:E761"/>
    <mergeCell ref="B762:C762"/>
    <mergeCell ref="D763:E763"/>
    <mergeCell ref="D733:E733"/>
    <mergeCell ref="B734:E734"/>
    <mergeCell ref="B757:C757"/>
    <mergeCell ref="B758:C758"/>
    <mergeCell ref="B759:C759"/>
    <mergeCell ref="B773:C773"/>
    <mergeCell ref="B774:C774"/>
    <mergeCell ref="B775:C775"/>
    <mergeCell ref="B777:C777"/>
    <mergeCell ref="B778:C778"/>
    <mergeCell ref="B779:C779"/>
    <mergeCell ref="D764:E764"/>
    <mergeCell ref="D765:E765"/>
    <mergeCell ref="B768:C768"/>
    <mergeCell ref="D768:E768"/>
    <mergeCell ref="B769:C769"/>
    <mergeCell ref="B772:C772"/>
    <mergeCell ref="B776:C776"/>
    <mergeCell ref="B780:C780"/>
    <mergeCell ref="B781:C781"/>
    <mergeCell ref="A785:I785"/>
    <mergeCell ref="A787:A790"/>
    <mergeCell ref="B787:C790"/>
    <mergeCell ref="D787:D790"/>
    <mergeCell ref="E787:E789"/>
    <mergeCell ref="G787:H787"/>
    <mergeCell ref="I787:J787"/>
    <mergeCell ref="A809:A822"/>
    <mergeCell ref="B809:C809"/>
    <mergeCell ref="B811:C811"/>
    <mergeCell ref="D819:D820"/>
    <mergeCell ref="E819:E820"/>
    <mergeCell ref="A823:A833"/>
    <mergeCell ref="B823:C823"/>
    <mergeCell ref="B825:C825"/>
    <mergeCell ref="B791:E791"/>
    <mergeCell ref="B792:E792"/>
    <mergeCell ref="B794:E794"/>
    <mergeCell ref="A795:A808"/>
    <mergeCell ref="B795:C795"/>
    <mergeCell ref="B797:C797"/>
    <mergeCell ref="D805:D806"/>
    <mergeCell ref="E805:E806"/>
    <mergeCell ref="B851:C851"/>
    <mergeCell ref="A859:E859"/>
    <mergeCell ref="A860:E860"/>
    <mergeCell ref="B861:C861"/>
    <mergeCell ref="B862:C862"/>
    <mergeCell ref="B865:C865"/>
    <mergeCell ref="A834:A840"/>
    <mergeCell ref="B834:C834"/>
    <mergeCell ref="B836:C836"/>
    <mergeCell ref="B841:C841"/>
    <mergeCell ref="B843:C843"/>
    <mergeCell ref="B846:C846"/>
    <mergeCell ref="B893:E893"/>
    <mergeCell ref="C894:E894"/>
    <mergeCell ref="B896:E896"/>
    <mergeCell ref="B923:E923"/>
    <mergeCell ref="B932:C932"/>
    <mergeCell ref="B982:C982"/>
    <mergeCell ref="B866:C866"/>
    <mergeCell ref="B867:C867"/>
    <mergeCell ref="B868:C868"/>
    <mergeCell ref="B869:C869"/>
    <mergeCell ref="B883:C883"/>
    <mergeCell ref="D886:E886"/>
    <mergeCell ref="D889:E889"/>
    <mergeCell ref="D892:E892"/>
    <mergeCell ref="B983:C983"/>
    <mergeCell ref="D983:E983"/>
    <mergeCell ref="B984:C984"/>
    <mergeCell ref="D984:E984"/>
    <mergeCell ref="B985:C985"/>
    <mergeCell ref="B947:D947"/>
    <mergeCell ref="D956:E956"/>
    <mergeCell ref="B957:E957"/>
    <mergeCell ref="B995:C995"/>
    <mergeCell ref="B980:C980"/>
    <mergeCell ref="B981:C981"/>
    <mergeCell ref="B996:C996"/>
    <mergeCell ref="B997:C997"/>
    <mergeCell ref="B998:C998"/>
    <mergeCell ref="B1000:C1000"/>
    <mergeCell ref="D986:E986"/>
    <mergeCell ref="D987:E987"/>
    <mergeCell ref="D988:E988"/>
    <mergeCell ref="B991:C991"/>
    <mergeCell ref="D991:E991"/>
    <mergeCell ref="B992:C992"/>
    <mergeCell ref="B999:C999"/>
    <mergeCell ref="D995:E995"/>
    <mergeCell ref="B1001:C1001"/>
    <mergeCell ref="B1002:C1002"/>
    <mergeCell ref="B1003:C1003"/>
    <mergeCell ref="B1004:C1004"/>
    <mergeCell ref="A1008:I1008"/>
    <mergeCell ref="A1010:A1013"/>
    <mergeCell ref="B1010:C1013"/>
    <mergeCell ref="D1010:D1013"/>
    <mergeCell ref="E1010:E1012"/>
    <mergeCell ref="G1010:H1010"/>
    <mergeCell ref="A1032:A1045"/>
    <mergeCell ref="B1032:C1032"/>
    <mergeCell ref="D1042:D1043"/>
    <mergeCell ref="E1042:E1043"/>
    <mergeCell ref="A1046:A1056"/>
    <mergeCell ref="B1046:C1046"/>
    <mergeCell ref="B1048:C1048"/>
    <mergeCell ref="I1010:J1010"/>
    <mergeCell ref="B1014:E1014"/>
    <mergeCell ref="B1015:E1015"/>
    <mergeCell ref="B1017:E1017"/>
    <mergeCell ref="A1018:A1031"/>
    <mergeCell ref="B1018:C1018"/>
    <mergeCell ref="B1020:C1020"/>
    <mergeCell ref="D1028:D1029"/>
    <mergeCell ref="E1028:E1029"/>
    <mergeCell ref="B1034:C1034"/>
    <mergeCell ref="B1074:C1074"/>
    <mergeCell ref="A1082:C1082"/>
    <mergeCell ref="A1083:C1083"/>
    <mergeCell ref="B1084:C1084"/>
    <mergeCell ref="B1085:C1085"/>
    <mergeCell ref="B1088:C1088"/>
    <mergeCell ref="A1057:A1063"/>
    <mergeCell ref="B1057:C1057"/>
    <mergeCell ref="B1059:C1059"/>
    <mergeCell ref="B1064:C1064"/>
    <mergeCell ref="B1066:C1066"/>
    <mergeCell ref="B1069:C1069"/>
    <mergeCell ref="B1116:E1116"/>
    <mergeCell ref="C1117:E1117"/>
    <mergeCell ref="B1119:E1119"/>
    <mergeCell ref="B1155:C1155"/>
    <mergeCell ref="B1170:D1170"/>
    <mergeCell ref="D1179:E1179"/>
    <mergeCell ref="B1089:C1089"/>
    <mergeCell ref="B1090:C1090"/>
    <mergeCell ref="B1091:C1091"/>
    <mergeCell ref="B1092:C1092"/>
    <mergeCell ref="D1109:E1109"/>
    <mergeCell ref="D1112:E1112"/>
    <mergeCell ref="D1115:E1115"/>
    <mergeCell ref="B1207:C1207"/>
    <mergeCell ref="D1207:E1207"/>
    <mergeCell ref="B1208:C1208"/>
    <mergeCell ref="D1209:E1209"/>
    <mergeCell ref="D1210:E1210"/>
    <mergeCell ref="D1211:E1211"/>
    <mergeCell ref="B1180:E1180"/>
    <mergeCell ref="B1203:C1203"/>
    <mergeCell ref="B1204:C1204"/>
    <mergeCell ref="B1205:C1205"/>
    <mergeCell ref="B1206:C1206"/>
    <mergeCell ref="D1206:E1206"/>
    <mergeCell ref="D1266:D1267"/>
    <mergeCell ref="E1266:E1267"/>
    <mergeCell ref="B1220:C1220"/>
    <mergeCell ref="B1221:C1221"/>
    <mergeCell ref="B1223:C1223"/>
    <mergeCell ref="B1224:C1224"/>
    <mergeCell ref="B1225:C1225"/>
    <mergeCell ref="B1226:C1226"/>
    <mergeCell ref="B1214:C1214"/>
    <mergeCell ref="D1214:E1214"/>
    <mergeCell ref="B1215:C1215"/>
    <mergeCell ref="B1218:C1218"/>
    <mergeCell ref="B1219:C1219"/>
    <mergeCell ref="B1222:C1222"/>
    <mergeCell ref="D1218:E1218"/>
    <mergeCell ref="B1238:E1238"/>
    <mergeCell ref="B1239:E1239"/>
    <mergeCell ref="B1241:E1241"/>
    <mergeCell ref="A1242:A1255"/>
    <mergeCell ref="B1242:C1242"/>
    <mergeCell ref="B1244:C1244"/>
    <mergeCell ref="D1252:D1253"/>
    <mergeCell ref="E1252:E1253"/>
    <mergeCell ref="B1227:C1227"/>
    <mergeCell ref="A1232:I1232"/>
    <mergeCell ref="A1234:A1237"/>
    <mergeCell ref="B1234:C1237"/>
    <mergeCell ref="D1234:D1237"/>
    <mergeCell ref="E1234:E1236"/>
    <mergeCell ref="G1234:H1234"/>
    <mergeCell ref="I1234:J1234"/>
    <mergeCell ref="A1281:A1287"/>
    <mergeCell ref="B1281:C1281"/>
    <mergeCell ref="B1283:C1283"/>
    <mergeCell ref="B1288:C1288"/>
    <mergeCell ref="B1290:C1290"/>
    <mergeCell ref="B1293:C1293"/>
    <mergeCell ref="A1256:A1269"/>
    <mergeCell ref="B1256:C1256"/>
    <mergeCell ref="B1258:C1258"/>
    <mergeCell ref="A1270:A1280"/>
    <mergeCell ref="B1270:C1270"/>
    <mergeCell ref="B1272:C1272"/>
    <mergeCell ref="B1313:C1313"/>
    <mergeCell ref="B1314:C1314"/>
    <mergeCell ref="B1315:C1315"/>
    <mergeCell ref="B1316:C1316"/>
    <mergeCell ref="D1334:E1334"/>
    <mergeCell ref="B1298:C1298"/>
    <mergeCell ref="A1306:C1306"/>
    <mergeCell ref="A1307:C1307"/>
    <mergeCell ref="B1308:C1308"/>
    <mergeCell ref="B1309:C1309"/>
    <mergeCell ref="B1312:C1312"/>
    <mergeCell ref="B1404:E1404"/>
    <mergeCell ref="B1427:C1427"/>
    <mergeCell ref="B1428:C1428"/>
    <mergeCell ref="B1429:C1429"/>
    <mergeCell ref="B1430:C1430"/>
    <mergeCell ref="D1430:E1430"/>
    <mergeCell ref="B1341:E1341"/>
    <mergeCell ref="C1342:E1342"/>
    <mergeCell ref="B1344:E1344"/>
    <mergeCell ref="B1379:C1379"/>
    <mergeCell ref="B1394:D1394"/>
    <mergeCell ref="D1403:E1403"/>
    <mergeCell ref="B1438:C1438"/>
    <mergeCell ref="D1438:E1438"/>
    <mergeCell ref="B1439:C1439"/>
    <mergeCell ref="B1442:C1442"/>
    <mergeCell ref="B1443:C1443"/>
    <mergeCell ref="B1446:C1446"/>
    <mergeCell ref="B1431:C1431"/>
    <mergeCell ref="D1431:E1431"/>
    <mergeCell ref="B1432:C1432"/>
    <mergeCell ref="D1433:E1433"/>
    <mergeCell ref="D1434:E1434"/>
    <mergeCell ref="D1435:E1435"/>
    <mergeCell ref="B1451:C1451"/>
    <mergeCell ref="A1459:A1462"/>
    <mergeCell ref="B1459:C1462"/>
    <mergeCell ref="D1459:D1462"/>
    <mergeCell ref="E1459:E1461"/>
    <mergeCell ref="B1444:C1444"/>
    <mergeCell ref="B1445:C1445"/>
    <mergeCell ref="B1447:C1447"/>
    <mergeCell ref="B1448:C1448"/>
    <mergeCell ref="B1449:C1449"/>
    <mergeCell ref="B1450:C1450"/>
    <mergeCell ref="G1459:H1459"/>
    <mergeCell ref="I1459:J1459"/>
    <mergeCell ref="A1457:H1457"/>
    <mergeCell ref="B1479:C1479"/>
    <mergeCell ref="B1480:C1480"/>
    <mergeCell ref="B1483:C1483"/>
    <mergeCell ref="B1488:C1488"/>
    <mergeCell ref="B1496:E1496"/>
    <mergeCell ref="B1498:C1498"/>
    <mergeCell ref="B1476:C1476"/>
    <mergeCell ref="D1476:E1476"/>
    <mergeCell ref="B1477:C1477"/>
    <mergeCell ref="D1477:E1477"/>
    <mergeCell ref="B1478:C1478"/>
    <mergeCell ref="D1478:E1478"/>
    <mergeCell ref="B1463:E1463"/>
    <mergeCell ref="A1464:A1475"/>
    <mergeCell ref="B1464:C1464"/>
    <mergeCell ref="B1472:B1473"/>
    <mergeCell ref="D1472:D1473"/>
    <mergeCell ref="E1472:E1473"/>
    <mergeCell ref="I1601:J1601"/>
    <mergeCell ref="B1605:E1605"/>
    <mergeCell ref="B1607:E1607"/>
    <mergeCell ref="D1631:E1631"/>
    <mergeCell ref="D1635:E1635"/>
    <mergeCell ref="B1637:C1637"/>
    <mergeCell ref="B1592:C1592"/>
    <mergeCell ref="B1593:C1593"/>
    <mergeCell ref="B1594:C1594"/>
    <mergeCell ref="B1595:C1595"/>
    <mergeCell ref="A1599:I1600"/>
    <mergeCell ref="A1601:A1604"/>
    <mergeCell ref="B1601:C1604"/>
    <mergeCell ref="D1601:D1604"/>
    <mergeCell ref="E1601:E1603"/>
    <mergeCell ref="G1601:H1601"/>
    <mergeCell ref="B1608:C1608"/>
    <mergeCell ref="B1609:E1609"/>
    <mergeCell ref="B1716:C1716"/>
    <mergeCell ref="B1717:C1717"/>
    <mergeCell ref="A523:A526"/>
    <mergeCell ref="B1707:C1707"/>
    <mergeCell ref="B1708:C1708"/>
    <mergeCell ref="B1642:E1642"/>
    <mergeCell ref="C1643:E1643"/>
    <mergeCell ref="B1645:E1645"/>
    <mergeCell ref="B1664:C1664"/>
    <mergeCell ref="B1665:C1665"/>
    <mergeCell ref="B1666:C1666"/>
    <mergeCell ref="D1666:E1666"/>
    <mergeCell ref="B1586:C1586"/>
    <mergeCell ref="D1586:E1586"/>
    <mergeCell ref="B1588:C1588"/>
    <mergeCell ref="B1589:C1589"/>
    <mergeCell ref="B1590:C1590"/>
    <mergeCell ref="B1591:C1591"/>
    <mergeCell ref="D1708:E1708"/>
    <mergeCell ref="B1710:C1710"/>
    <mergeCell ref="B1711:C1711"/>
    <mergeCell ref="B1712:C1712"/>
    <mergeCell ref="B1681:D1681"/>
    <mergeCell ref="D1683:E1683"/>
    <mergeCell ref="D1337:E1337"/>
    <mergeCell ref="D1340:E1340"/>
    <mergeCell ref="D1442:E1442"/>
    <mergeCell ref="A518:A522"/>
    <mergeCell ref="A535:A540"/>
    <mergeCell ref="A542:A544"/>
    <mergeCell ref="B1713:C1713"/>
    <mergeCell ref="B1714:C1714"/>
    <mergeCell ref="B1715:C1715"/>
    <mergeCell ref="B1684:C1684"/>
    <mergeCell ref="B1705:C1705"/>
    <mergeCell ref="B1706:C1706"/>
    <mergeCell ref="B1709:C1709"/>
    <mergeCell ref="B1553:E1553"/>
    <mergeCell ref="D1557:E1557"/>
    <mergeCell ref="B1583:C1583"/>
    <mergeCell ref="B1584:C1584"/>
    <mergeCell ref="B1585:C1585"/>
    <mergeCell ref="B1503:E1503"/>
    <mergeCell ref="C1504:E1504"/>
    <mergeCell ref="B1524:E1524"/>
    <mergeCell ref="B1528:C1528"/>
    <mergeCell ref="B1543:D1543"/>
    <mergeCell ref="D1552:E1552"/>
  </mergeCells>
  <printOptions horizontalCentered="1"/>
  <pageMargins left="0.59055118110236227" right="0.59055118110236227" top="0.98425196850393704" bottom="0.78740157480314965" header="0.51181102362204722" footer="0.19685039370078741"/>
  <pageSetup paperSize="9" scale="70" fitToHeight="100" orientation="landscape" r:id="rId1"/>
  <headerFooter>
    <oddHeader>&amp;LBangladesh: "Energy Efficiency in Grid Based Power Supply Project" EEGBPSP. Contract No.: PGCB/KfW/2018/Package 1-1
Schedule B: Price Schedule&amp;RB-&amp;P</oddHeader>
    <oddFooter>&amp;RName of Bidder:                                          Signature of Bidder:
____________________________________________________</oddFooter>
  </headerFooter>
  <rowBreaks count="2" manualBreakCount="2">
    <brk id="1455" max="7" man="1"/>
    <brk id="1796"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21"/>
  <sheetViews>
    <sheetView view="pageBreakPreview" topLeftCell="A268" zoomScaleNormal="115" zoomScaleSheetLayoutView="100" workbookViewId="0">
      <selection activeCell="B274" sqref="B274:C274"/>
    </sheetView>
  </sheetViews>
  <sheetFormatPr defaultColWidth="10.7109375" defaultRowHeight="14.25"/>
  <cols>
    <col min="1" max="1" width="7.42578125" style="65" customWidth="1"/>
    <col min="2" max="2" width="3.5703125" style="60" customWidth="1"/>
    <col min="3" max="3" width="46.42578125" style="255" customWidth="1"/>
    <col min="4" max="5" width="10.7109375" style="65" customWidth="1"/>
    <col min="6" max="6" width="10.7109375" style="255"/>
    <col min="7" max="8" width="15.7109375" style="255" customWidth="1"/>
    <col min="9" max="9" width="18.140625" style="255" customWidth="1"/>
    <col min="10" max="11" width="10.7109375" style="58"/>
    <col min="12" max="12" width="1.7109375" style="58" customWidth="1"/>
    <col min="13" max="13" width="10.7109375" style="58"/>
    <col min="14" max="14" width="100.7109375" style="58" customWidth="1"/>
    <col min="15" max="16" width="10.7109375" style="58"/>
    <col min="17" max="17" width="1.7109375" style="58" customWidth="1"/>
    <col min="18" max="18" width="10.7109375" style="58"/>
    <col min="19" max="19" width="100.7109375" style="58" customWidth="1"/>
    <col min="20" max="21" width="10.7109375" style="58"/>
    <col min="22" max="22" width="1.7109375" style="58" customWidth="1"/>
    <col min="23" max="23" width="10.7109375" style="58"/>
    <col min="24" max="24" width="100.7109375" style="58" customWidth="1"/>
    <col min="25" max="26" width="10.7109375" style="58"/>
    <col min="27" max="27" width="1.7109375" style="58" customWidth="1"/>
    <col min="28" max="28" width="10.7109375" style="58"/>
    <col min="29" max="29" width="100.7109375" style="58" customWidth="1"/>
    <col min="30" max="31" width="10.7109375" style="58"/>
    <col min="32" max="32" width="1.7109375" style="58" customWidth="1"/>
    <col min="33" max="33" width="10.7109375" style="58"/>
    <col min="34" max="43" width="15.7109375" style="58" customWidth="1"/>
    <col min="44" max="16384" width="10.7109375" style="58"/>
  </cols>
  <sheetData>
    <row r="1" spans="1:9" ht="57.75" customHeight="1">
      <c r="A1" s="466" t="s">
        <v>994</v>
      </c>
      <c r="B1" s="466"/>
      <c r="C1" s="466"/>
      <c r="D1" s="466"/>
      <c r="E1" s="466"/>
      <c r="F1" s="466"/>
      <c r="G1" s="466"/>
      <c r="H1" s="466"/>
      <c r="I1" s="466"/>
    </row>
    <row r="2" spans="1:9" s="57" customFormat="1" ht="26.25">
      <c r="A2" s="440" t="s">
        <v>1272</v>
      </c>
      <c r="B2" s="440"/>
      <c r="C2" s="440"/>
      <c r="D2" s="440"/>
      <c r="E2" s="440"/>
      <c r="F2" s="77"/>
      <c r="G2" s="77"/>
      <c r="H2" s="77"/>
      <c r="I2" s="77"/>
    </row>
    <row r="4" spans="1:9">
      <c r="A4" s="426" t="s">
        <v>245</v>
      </c>
      <c r="B4" s="426" t="s">
        <v>246</v>
      </c>
      <c r="C4" s="426"/>
      <c r="D4" s="434" t="s">
        <v>1</v>
      </c>
      <c r="E4" s="434" t="s">
        <v>12</v>
      </c>
      <c r="F4" s="435" t="s">
        <v>13</v>
      </c>
      <c r="G4" s="435"/>
      <c r="H4" s="467" t="s">
        <v>18</v>
      </c>
      <c r="I4" s="467"/>
    </row>
    <row r="5" spans="1:9" s="56" customFormat="1">
      <c r="A5" s="426"/>
      <c r="B5" s="426"/>
      <c r="C5" s="426"/>
      <c r="D5" s="434"/>
      <c r="E5" s="434"/>
      <c r="F5" s="304" t="s">
        <v>10</v>
      </c>
      <c r="G5" s="304" t="s">
        <v>19</v>
      </c>
      <c r="H5" s="305" t="s">
        <v>10</v>
      </c>
      <c r="I5" s="305" t="s">
        <v>19</v>
      </c>
    </row>
    <row r="6" spans="1:9" s="56" customFormat="1">
      <c r="A6" s="426"/>
      <c r="B6" s="426"/>
      <c r="C6" s="426"/>
      <c r="D6" s="434"/>
      <c r="E6" s="434"/>
      <c r="F6" s="304" t="s">
        <v>14</v>
      </c>
      <c r="G6" s="304" t="s">
        <v>14</v>
      </c>
      <c r="H6" s="305" t="s">
        <v>20</v>
      </c>
      <c r="I6" s="305" t="s">
        <v>20</v>
      </c>
    </row>
    <row r="7" spans="1:9">
      <c r="A7" s="426"/>
      <c r="B7" s="426"/>
      <c r="C7" s="426"/>
      <c r="D7" s="434"/>
      <c r="E7" s="306" t="s">
        <v>15</v>
      </c>
      <c r="F7" s="307" t="s">
        <v>16</v>
      </c>
      <c r="G7" s="308" t="s">
        <v>17</v>
      </c>
      <c r="H7" s="309" t="s">
        <v>22</v>
      </c>
      <c r="I7" s="309" t="s">
        <v>23</v>
      </c>
    </row>
    <row r="8" spans="1:9">
      <c r="A8" s="284" t="s">
        <v>1182</v>
      </c>
      <c r="B8" s="427" t="s">
        <v>3</v>
      </c>
      <c r="C8" s="427"/>
      <c r="D8" s="427"/>
      <c r="E8" s="427"/>
      <c r="F8" s="284"/>
      <c r="G8" s="284"/>
      <c r="H8" s="284"/>
    </row>
    <row r="9" spans="1:9" ht="14.25" customHeight="1">
      <c r="A9" s="426" t="s">
        <v>58</v>
      </c>
      <c r="B9" s="428" t="s">
        <v>54</v>
      </c>
      <c r="C9" s="428"/>
      <c r="D9" s="250" t="s">
        <v>4</v>
      </c>
      <c r="E9" s="250">
        <v>8</v>
      </c>
      <c r="F9" s="78"/>
      <c r="G9" s="78"/>
      <c r="H9" s="78"/>
    </row>
    <row r="10" spans="1:9" ht="25.5">
      <c r="A10" s="426"/>
      <c r="B10" s="254" t="s">
        <v>63</v>
      </c>
      <c r="C10" s="55" t="s">
        <v>49</v>
      </c>
      <c r="D10" s="250" t="s">
        <v>5</v>
      </c>
      <c r="E10" s="250">
        <v>1</v>
      </c>
      <c r="F10" s="78"/>
      <c r="G10" s="78"/>
      <c r="H10" s="78"/>
    </row>
    <row r="11" spans="1:9" ht="38.25">
      <c r="A11" s="426"/>
      <c r="B11" s="254" t="s">
        <v>64</v>
      </c>
      <c r="C11" s="55" t="s">
        <v>1191</v>
      </c>
      <c r="D11" s="250" t="s">
        <v>4</v>
      </c>
      <c r="E11" s="250">
        <v>1</v>
      </c>
      <c r="F11" s="78"/>
      <c r="G11" s="78"/>
      <c r="H11" s="78"/>
    </row>
    <row r="12" spans="1:9" ht="38.25">
      <c r="A12" s="426"/>
      <c r="B12" s="254" t="s">
        <v>65</v>
      </c>
      <c r="C12" s="55" t="s">
        <v>1198</v>
      </c>
      <c r="D12" s="250" t="s">
        <v>59</v>
      </c>
      <c r="E12" s="250">
        <v>2</v>
      </c>
      <c r="F12" s="78"/>
      <c r="G12" s="78"/>
      <c r="H12" s="78"/>
    </row>
    <row r="13" spans="1:9" ht="38.25">
      <c r="A13" s="426"/>
      <c r="B13" s="254" t="s">
        <v>66</v>
      </c>
      <c r="C13" s="55" t="s">
        <v>50</v>
      </c>
      <c r="D13" s="250" t="s">
        <v>60</v>
      </c>
      <c r="E13" s="250">
        <v>2</v>
      </c>
      <c r="F13" s="78"/>
      <c r="G13" s="78"/>
      <c r="H13" s="78"/>
    </row>
    <row r="14" spans="1:9" ht="38.25">
      <c r="A14" s="426"/>
      <c r="B14" s="254" t="s">
        <v>67</v>
      </c>
      <c r="C14" s="55" t="s">
        <v>918</v>
      </c>
      <c r="D14" s="250" t="s">
        <v>61</v>
      </c>
      <c r="E14" s="250">
        <v>1</v>
      </c>
      <c r="F14" s="78"/>
      <c r="G14" s="78"/>
      <c r="H14" s="78"/>
    </row>
    <row r="15" spans="1:9" ht="35.25" customHeight="1">
      <c r="A15" s="426"/>
      <c r="B15" s="254" t="s">
        <v>68</v>
      </c>
      <c r="C15" s="55" t="s">
        <v>1199</v>
      </c>
      <c r="D15" s="250" t="s">
        <v>62</v>
      </c>
      <c r="E15" s="250">
        <v>3</v>
      </c>
      <c r="F15" s="78"/>
      <c r="G15" s="78"/>
      <c r="H15" s="78"/>
    </row>
    <row r="16" spans="1:9" ht="38.25">
      <c r="A16" s="426"/>
      <c r="B16" s="254" t="s">
        <v>69</v>
      </c>
      <c r="C16" s="55" t="s">
        <v>1209</v>
      </c>
      <c r="D16" s="250" t="s">
        <v>62</v>
      </c>
      <c r="E16" s="250">
        <v>3</v>
      </c>
      <c r="F16" s="78"/>
      <c r="G16" s="78"/>
      <c r="H16" s="78"/>
    </row>
    <row r="17" spans="1:9" ht="38.25">
      <c r="A17" s="426"/>
      <c r="B17" s="425" t="s">
        <v>70</v>
      </c>
      <c r="C17" s="55" t="s">
        <v>51</v>
      </c>
      <c r="D17" s="421" t="s">
        <v>5</v>
      </c>
      <c r="E17" s="421">
        <v>1</v>
      </c>
      <c r="F17" s="78"/>
      <c r="G17" s="78"/>
      <c r="H17" s="78"/>
    </row>
    <row r="18" spans="1:9" ht="25.5">
      <c r="A18" s="426"/>
      <c r="B18" s="425"/>
      <c r="C18" s="55" t="s">
        <v>1186</v>
      </c>
      <c r="D18" s="421"/>
      <c r="E18" s="421"/>
      <c r="F18" s="78"/>
      <c r="G18" s="78"/>
      <c r="H18" s="78"/>
    </row>
    <row r="19" spans="1:9">
      <c r="A19" s="426"/>
      <c r="B19" s="254" t="s">
        <v>71</v>
      </c>
      <c r="C19" s="55" t="s">
        <v>936</v>
      </c>
      <c r="D19" s="250" t="s">
        <v>48</v>
      </c>
      <c r="E19" s="250">
        <v>1</v>
      </c>
      <c r="F19" s="78"/>
      <c r="G19" s="78"/>
      <c r="H19" s="78"/>
    </row>
    <row r="20" spans="1:9">
      <c r="A20" s="426"/>
      <c r="B20" s="411" t="s">
        <v>1335</v>
      </c>
      <c r="C20" s="405" t="s">
        <v>1337</v>
      </c>
      <c r="D20" s="406" t="s">
        <v>5</v>
      </c>
      <c r="E20" s="406">
        <v>1</v>
      </c>
      <c r="F20" s="406"/>
      <c r="G20" s="412"/>
      <c r="H20" s="412"/>
      <c r="I20" s="396"/>
    </row>
    <row r="21" spans="1:9" ht="63.75">
      <c r="A21" s="426"/>
      <c r="B21" s="254" t="s">
        <v>176</v>
      </c>
      <c r="C21" s="55" t="s">
        <v>53</v>
      </c>
      <c r="D21" s="250" t="s">
        <v>5</v>
      </c>
      <c r="E21" s="250">
        <v>1</v>
      </c>
      <c r="F21" s="78"/>
      <c r="G21" s="78"/>
      <c r="H21" s="78"/>
    </row>
    <row r="22" spans="1:9" ht="24.75" customHeight="1">
      <c r="A22" s="426" t="s">
        <v>57</v>
      </c>
      <c r="B22" s="428" t="s">
        <v>55</v>
      </c>
      <c r="C22" s="428"/>
      <c r="D22" s="250" t="s">
        <v>4</v>
      </c>
      <c r="E22" s="250">
        <v>2</v>
      </c>
      <c r="F22" s="78"/>
      <c r="G22" s="78"/>
      <c r="H22" s="78"/>
    </row>
    <row r="23" spans="1:9" ht="25.5">
      <c r="A23" s="426"/>
      <c r="B23" s="254" t="s">
        <v>63</v>
      </c>
      <c r="C23" s="55" t="s">
        <v>49</v>
      </c>
      <c r="D23" s="250" t="s">
        <v>5</v>
      </c>
      <c r="E23" s="250">
        <v>1</v>
      </c>
      <c r="F23" s="78"/>
      <c r="G23" s="78"/>
      <c r="H23" s="78"/>
    </row>
    <row r="24" spans="1:9" ht="38.25">
      <c r="A24" s="426"/>
      <c r="B24" s="254" t="s">
        <v>64</v>
      </c>
      <c r="C24" s="55" t="s">
        <v>1291</v>
      </c>
      <c r="D24" s="250" t="s">
        <v>4</v>
      </c>
      <c r="E24" s="250">
        <v>1</v>
      </c>
      <c r="F24" s="78"/>
      <c r="G24" s="78"/>
      <c r="H24" s="78"/>
    </row>
    <row r="25" spans="1:9" ht="38.25">
      <c r="A25" s="426"/>
      <c r="B25" s="254" t="s">
        <v>65</v>
      </c>
      <c r="C25" s="55" t="s">
        <v>848</v>
      </c>
      <c r="D25" s="250" t="s">
        <v>59</v>
      </c>
      <c r="E25" s="250">
        <v>2</v>
      </c>
      <c r="F25" s="78"/>
      <c r="G25" s="78"/>
      <c r="H25" s="78"/>
    </row>
    <row r="26" spans="1:9" ht="38.25">
      <c r="A26" s="426"/>
      <c r="B26" s="254" t="s">
        <v>66</v>
      </c>
      <c r="C26" s="55" t="s">
        <v>50</v>
      </c>
      <c r="D26" s="250" t="s">
        <v>60</v>
      </c>
      <c r="E26" s="250">
        <v>2</v>
      </c>
      <c r="F26" s="78"/>
      <c r="G26" s="78"/>
      <c r="H26" s="78"/>
    </row>
    <row r="27" spans="1:9" ht="38.25">
      <c r="A27" s="426"/>
      <c r="B27" s="254" t="s">
        <v>67</v>
      </c>
      <c r="C27" s="55" t="s">
        <v>1321</v>
      </c>
      <c r="D27" s="250" t="s">
        <v>61</v>
      </c>
      <c r="E27" s="250">
        <v>1</v>
      </c>
      <c r="F27" s="78"/>
      <c r="G27" s="78"/>
      <c r="H27" s="78"/>
    </row>
    <row r="28" spans="1:9" ht="25.5">
      <c r="A28" s="426"/>
      <c r="B28" s="254" t="s">
        <v>68</v>
      </c>
      <c r="C28" s="55" t="s">
        <v>937</v>
      </c>
      <c r="D28" s="250" t="s">
        <v>62</v>
      </c>
      <c r="E28" s="250">
        <v>3</v>
      </c>
      <c r="F28" s="78"/>
      <c r="G28" s="78"/>
      <c r="H28" s="78"/>
    </row>
    <row r="29" spans="1:9" ht="38.25">
      <c r="A29" s="426"/>
      <c r="B29" s="254" t="s">
        <v>69</v>
      </c>
      <c r="C29" s="246" t="s">
        <v>1210</v>
      </c>
      <c r="D29" s="250" t="s">
        <v>62</v>
      </c>
      <c r="E29" s="250">
        <v>3</v>
      </c>
      <c r="F29" s="78"/>
      <c r="G29" s="78"/>
      <c r="H29" s="78"/>
    </row>
    <row r="30" spans="1:9" ht="38.25">
      <c r="A30" s="426"/>
      <c r="B30" s="425" t="s">
        <v>70</v>
      </c>
      <c r="C30" s="246" t="s">
        <v>51</v>
      </c>
      <c r="D30" s="421" t="s">
        <v>5</v>
      </c>
      <c r="E30" s="421">
        <v>1</v>
      </c>
      <c r="F30" s="78"/>
      <c r="G30" s="78"/>
      <c r="H30" s="78"/>
    </row>
    <row r="31" spans="1:9" ht="25.5">
      <c r="A31" s="426"/>
      <c r="B31" s="425"/>
      <c r="C31" s="55" t="s">
        <v>1186</v>
      </c>
      <c r="D31" s="421"/>
      <c r="E31" s="421"/>
      <c r="F31" s="78"/>
      <c r="G31" s="78"/>
      <c r="H31" s="78"/>
    </row>
    <row r="32" spans="1:9">
      <c r="A32" s="426"/>
      <c r="B32" s="254" t="s">
        <v>71</v>
      </c>
      <c r="C32" s="55" t="s">
        <v>936</v>
      </c>
      <c r="D32" s="250" t="s">
        <v>62</v>
      </c>
      <c r="E32" s="250">
        <v>1</v>
      </c>
      <c r="F32" s="78"/>
      <c r="G32" s="78"/>
      <c r="H32" s="78"/>
    </row>
    <row r="33" spans="1:9">
      <c r="A33" s="426"/>
      <c r="B33" s="411" t="s">
        <v>1335</v>
      </c>
      <c r="C33" s="405" t="s">
        <v>1337</v>
      </c>
      <c r="D33" s="406" t="s">
        <v>5</v>
      </c>
      <c r="E33" s="406">
        <v>1</v>
      </c>
      <c r="F33" s="406"/>
      <c r="G33" s="412"/>
      <c r="H33" s="412"/>
      <c r="I33" s="396"/>
    </row>
    <row r="34" spans="1:9" ht="76.5">
      <c r="A34" s="426"/>
      <c r="B34" s="254" t="s">
        <v>176</v>
      </c>
      <c r="C34" s="78" t="s">
        <v>56</v>
      </c>
      <c r="D34" s="250" t="s">
        <v>5</v>
      </c>
      <c r="E34" s="250">
        <v>1</v>
      </c>
      <c r="F34" s="78"/>
      <c r="G34" s="78"/>
      <c r="H34" s="78"/>
    </row>
    <row r="35" spans="1:9" ht="14.25" customHeight="1">
      <c r="A35" s="444" t="s">
        <v>77</v>
      </c>
      <c r="B35" s="428" t="s">
        <v>76</v>
      </c>
      <c r="C35" s="428"/>
      <c r="D35" s="250" t="s">
        <v>48</v>
      </c>
      <c r="E35" s="250">
        <v>1</v>
      </c>
      <c r="F35" s="78"/>
      <c r="G35" s="78"/>
      <c r="H35" s="78"/>
    </row>
    <row r="36" spans="1:9">
      <c r="A36" s="444"/>
      <c r="B36" s="55" t="s">
        <v>63</v>
      </c>
      <c r="C36" s="55" t="s">
        <v>1196</v>
      </c>
      <c r="D36" s="250" t="s">
        <v>5</v>
      </c>
      <c r="E36" s="250">
        <v>1</v>
      </c>
      <c r="F36" s="78"/>
      <c r="G36" s="78"/>
      <c r="H36" s="78"/>
    </row>
    <row r="37" spans="1:9" ht="38.25">
      <c r="A37" s="444"/>
      <c r="B37" s="55" t="s">
        <v>64</v>
      </c>
      <c r="C37" s="55" t="s">
        <v>1264</v>
      </c>
      <c r="D37" s="250" t="s">
        <v>4</v>
      </c>
      <c r="E37" s="250">
        <v>1</v>
      </c>
      <c r="F37" s="78"/>
      <c r="G37" s="78"/>
      <c r="H37" s="78"/>
    </row>
    <row r="38" spans="1:9" ht="25.5">
      <c r="A38" s="444"/>
      <c r="B38" s="55" t="s">
        <v>64</v>
      </c>
      <c r="C38" s="55" t="s">
        <v>1263</v>
      </c>
      <c r="D38" s="250" t="s">
        <v>4</v>
      </c>
      <c r="E38" s="250">
        <v>2</v>
      </c>
      <c r="F38" s="78"/>
      <c r="G38" s="78"/>
      <c r="H38" s="78"/>
    </row>
    <row r="39" spans="1:9" ht="38.25">
      <c r="A39" s="444"/>
      <c r="B39" s="55" t="s">
        <v>66</v>
      </c>
      <c r="C39" s="55" t="s">
        <v>73</v>
      </c>
      <c r="D39" s="250" t="s">
        <v>4</v>
      </c>
      <c r="E39" s="250">
        <v>2</v>
      </c>
      <c r="F39" s="78"/>
      <c r="G39" s="78"/>
      <c r="H39" s="78"/>
    </row>
    <row r="40" spans="1:9" ht="25.5">
      <c r="A40" s="444"/>
      <c r="B40" s="55" t="s">
        <v>67</v>
      </c>
      <c r="C40" s="55" t="s">
        <v>1310</v>
      </c>
      <c r="D40" s="250" t="s">
        <v>62</v>
      </c>
      <c r="E40" s="250">
        <v>3</v>
      </c>
      <c r="F40" s="78"/>
      <c r="G40" s="78"/>
      <c r="H40" s="78"/>
    </row>
    <row r="41" spans="1:9" ht="25.5">
      <c r="A41" s="444"/>
      <c r="B41" s="55" t="s">
        <v>74</v>
      </c>
      <c r="C41" s="55" t="s">
        <v>1309</v>
      </c>
      <c r="D41" s="250" t="s">
        <v>62</v>
      </c>
      <c r="E41" s="250">
        <v>3</v>
      </c>
      <c r="F41" s="78"/>
      <c r="G41" s="78"/>
      <c r="H41" s="78"/>
    </row>
    <row r="42" spans="1:9">
      <c r="A42" s="444"/>
      <c r="B42" s="55" t="s">
        <v>69</v>
      </c>
      <c r="C42" s="55" t="s">
        <v>936</v>
      </c>
      <c r="D42" s="250" t="s">
        <v>48</v>
      </c>
      <c r="E42" s="250">
        <v>1</v>
      </c>
      <c r="F42" s="78"/>
      <c r="G42" s="78"/>
      <c r="H42" s="78"/>
    </row>
    <row r="43" spans="1:9">
      <c r="A43" s="444"/>
      <c r="B43" s="415" t="s">
        <v>70</v>
      </c>
      <c r="C43" s="405" t="s">
        <v>1337</v>
      </c>
      <c r="D43" s="406" t="s">
        <v>5</v>
      </c>
      <c r="E43" s="406">
        <v>1</v>
      </c>
      <c r="F43" s="406"/>
      <c r="G43" s="412"/>
      <c r="H43" s="412"/>
      <c r="I43" s="396"/>
    </row>
    <row r="44" spans="1:9" ht="63.75">
      <c r="A44" s="444"/>
      <c r="B44" s="55" t="s">
        <v>175</v>
      </c>
      <c r="C44" s="55" t="s">
        <v>75</v>
      </c>
      <c r="D44" s="250" t="s">
        <v>5</v>
      </c>
      <c r="E44" s="250">
        <v>1</v>
      </c>
      <c r="F44" s="78"/>
      <c r="G44" s="78"/>
      <c r="H44" s="78"/>
    </row>
    <row r="45" spans="1:9" ht="27.75" customHeight="1">
      <c r="A45" s="421" t="s">
        <v>81</v>
      </c>
      <c r="B45" s="468" t="s">
        <v>78</v>
      </c>
      <c r="C45" s="469"/>
      <c r="D45" s="250" t="s">
        <v>4</v>
      </c>
      <c r="E45" s="250">
        <v>1</v>
      </c>
      <c r="F45" s="78"/>
      <c r="G45" s="78"/>
      <c r="H45" s="78"/>
    </row>
    <row r="46" spans="1:9">
      <c r="A46" s="421"/>
      <c r="B46" s="55" t="s">
        <v>63</v>
      </c>
      <c r="C46" s="55" t="s">
        <v>79</v>
      </c>
      <c r="D46" s="250" t="s">
        <v>5</v>
      </c>
      <c r="E46" s="250">
        <v>1</v>
      </c>
      <c r="F46" s="78"/>
      <c r="G46" s="78"/>
      <c r="H46" s="78"/>
    </row>
    <row r="47" spans="1:9" ht="38.25">
      <c r="A47" s="421"/>
      <c r="B47" s="55" t="s">
        <v>64</v>
      </c>
      <c r="C47" s="55" t="s">
        <v>1216</v>
      </c>
      <c r="D47" s="250" t="s">
        <v>62</v>
      </c>
      <c r="E47" s="250">
        <v>6</v>
      </c>
      <c r="F47" s="78"/>
      <c r="G47" s="78"/>
      <c r="H47" s="78"/>
    </row>
    <row r="48" spans="1:9" ht="25.5">
      <c r="A48" s="421"/>
      <c r="B48" s="55" t="s">
        <v>65</v>
      </c>
      <c r="C48" s="55" t="s">
        <v>80</v>
      </c>
      <c r="D48" s="250" t="s">
        <v>48</v>
      </c>
      <c r="E48" s="250">
        <v>2</v>
      </c>
      <c r="F48" s="78"/>
      <c r="G48" s="78"/>
      <c r="H48" s="78"/>
    </row>
    <row r="49" spans="1:9">
      <c r="A49" s="421"/>
      <c r="B49" s="416" t="s">
        <v>66</v>
      </c>
      <c r="C49" s="405" t="s">
        <v>1337</v>
      </c>
      <c r="D49" s="406" t="s">
        <v>5</v>
      </c>
      <c r="E49" s="406">
        <v>1</v>
      </c>
      <c r="F49" s="78"/>
      <c r="G49" s="78"/>
      <c r="H49" s="78"/>
      <c r="I49" s="396"/>
    </row>
    <row r="50" spans="1:9">
      <c r="A50" s="421"/>
      <c r="B50" s="96" t="s">
        <v>67</v>
      </c>
      <c r="C50" s="206" t="s">
        <v>936</v>
      </c>
      <c r="D50" s="397" t="s">
        <v>62</v>
      </c>
      <c r="E50" s="397">
        <v>1</v>
      </c>
      <c r="F50" s="78"/>
      <c r="G50" s="78"/>
      <c r="H50" s="78"/>
    </row>
    <row r="51" spans="1:9" ht="45.75" customHeight="1">
      <c r="A51" s="250" t="s">
        <v>82</v>
      </c>
      <c r="B51" s="441" t="s">
        <v>1301</v>
      </c>
      <c r="C51" s="441"/>
      <c r="D51" s="250" t="s">
        <v>62</v>
      </c>
      <c r="E51" s="250">
        <v>30</v>
      </c>
      <c r="F51" s="78"/>
      <c r="G51" s="78"/>
      <c r="H51" s="78"/>
    </row>
    <row r="52" spans="1:9" ht="36" customHeight="1">
      <c r="A52" s="421" t="s">
        <v>84</v>
      </c>
      <c r="B52" s="441" t="s">
        <v>983</v>
      </c>
      <c r="C52" s="441"/>
      <c r="F52" s="78"/>
      <c r="G52" s="78"/>
      <c r="H52" s="78"/>
    </row>
    <row r="53" spans="1:9" ht="19.5" customHeight="1">
      <c r="A53" s="421"/>
      <c r="B53" s="246" t="s">
        <v>63</v>
      </c>
      <c r="C53" s="246" t="s">
        <v>134</v>
      </c>
      <c r="D53" s="250" t="s">
        <v>5</v>
      </c>
      <c r="E53" s="250">
        <v>1</v>
      </c>
      <c r="F53" s="78"/>
      <c r="G53" s="78"/>
      <c r="H53" s="78"/>
    </row>
    <row r="54" spans="1:9" ht="15.75" customHeight="1">
      <c r="A54" s="421"/>
      <c r="B54" s="246" t="s">
        <v>122</v>
      </c>
      <c r="C54" s="246" t="s">
        <v>135</v>
      </c>
      <c r="D54" s="250" t="s">
        <v>5</v>
      </c>
      <c r="E54" s="250">
        <v>1</v>
      </c>
      <c r="F54" s="78"/>
      <c r="G54" s="78"/>
      <c r="H54" s="78"/>
    </row>
    <row r="55" spans="1:9" ht="40.5" customHeight="1">
      <c r="A55" s="421" t="s">
        <v>85</v>
      </c>
      <c r="B55" s="441" t="s">
        <v>87</v>
      </c>
      <c r="C55" s="441"/>
      <c r="F55" s="78"/>
      <c r="G55" s="78"/>
      <c r="H55" s="78"/>
    </row>
    <row r="56" spans="1:9" ht="20.25" customHeight="1">
      <c r="A56" s="421"/>
      <c r="B56" s="246" t="s">
        <v>120</v>
      </c>
      <c r="C56" s="246" t="s">
        <v>938</v>
      </c>
      <c r="D56" s="250" t="s">
        <v>5</v>
      </c>
      <c r="E56" s="250">
        <v>1</v>
      </c>
      <c r="F56" s="78"/>
      <c r="G56" s="78"/>
      <c r="H56" s="78"/>
    </row>
    <row r="57" spans="1:9" ht="21" customHeight="1">
      <c r="A57" s="421"/>
      <c r="B57" s="246" t="s">
        <v>122</v>
      </c>
      <c r="C57" s="246" t="s">
        <v>123</v>
      </c>
      <c r="D57" s="250" t="s">
        <v>5</v>
      </c>
      <c r="E57" s="250">
        <v>1</v>
      </c>
      <c r="F57" s="78"/>
      <c r="G57" s="78"/>
      <c r="H57" s="78"/>
    </row>
    <row r="58" spans="1:9" ht="19.5" customHeight="1">
      <c r="A58" s="421"/>
      <c r="B58" s="246" t="s">
        <v>122</v>
      </c>
      <c r="C58" s="246" t="s">
        <v>124</v>
      </c>
      <c r="D58" s="250" t="s">
        <v>5</v>
      </c>
      <c r="E58" s="250">
        <v>1</v>
      </c>
      <c r="F58" s="78"/>
      <c r="G58" s="78"/>
      <c r="H58" s="78"/>
    </row>
    <row r="59" spans="1:9" ht="19.5" customHeight="1">
      <c r="A59" s="421"/>
      <c r="B59" s="246" t="s">
        <v>66</v>
      </c>
      <c r="C59" s="246" t="s">
        <v>939</v>
      </c>
      <c r="D59" s="250" t="s">
        <v>5</v>
      </c>
      <c r="E59" s="250">
        <v>1</v>
      </c>
      <c r="F59" s="78"/>
      <c r="G59" s="78"/>
      <c r="H59" s="78"/>
    </row>
    <row r="60" spans="1:9" ht="47.25" customHeight="1">
      <c r="A60" s="421" t="s">
        <v>86</v>
      </c>
      <c r="B60" s="441" t="s">
        <v>126</v>
      </c>
      <c r="C60" s="441"/>
      <c r="D60" s="250"/>
      <c r="E60" s="250"/>
      <c r="F60" s="78"/>
      <c r="G60" s="78"/>
      <c r="H60" s="78"/>
    </row>
    <row r="61" spans="1:9" ht="20.25" customHeight="1">
      <c r="A61" s="421"/>
      <c r="B61" s="246" t="s">
        <v>127</v>
      </c>
      <c r="C61" s="246" t="s">
        <v>129</v>
      </c>
      <c r="D61" s="250"/>
      <c r="E61" s="250"/>
      <c r="F61" s="78"/>
      <c r="G61" s="78"/>
      <c r="H61" s="78"/>
    </row>
    <row r="62" spans="1:9">
      <c r="A62" s="421"/>
      <c r="B62" s="55" t="s">
        <v>63</v>
      </c>
      <c r="C62" s="55" t="s">
        <v>940</v>
      </c>
      <c r="D62" s="250" t="s">
        <v>62</v>
      </c>
      <c r="E62" s="250">
        <f>E9+2</f>
        <v>10</v>
      </c>
      <c r="F62" s="78"/>
      <c r="G62" s="78"/>
      <c r="H62" s="78"/>
    </row>
    <row r="63" spans="1:9">
      <c r="A63" s="421"/>
      <c r="B63" s="55" t="s">
        <v>64</v>
      </c>
      <c r="C63" s="55" t="s">
        <v>88</v>
      </c>
      <c r="D63" s="250" t="s">
        <v>62</v>
      </c>
      <c r="E63" s="250">
        <v>8</v>
      </c>
      <c r="F63" s="78"/>
      <c r="G63" s="78"/>
      <c r="H63" s="78"/>
    </row>
    <row r="64" spans="1:9">
      <c r="A64" s="421"/>
      <c r="B64" s="55" t="s">
        <v>65</v>
      </c>
      <c r="C64" s="55" t="s">
        <v>138</v>
      </c>
      <c r="D64" s="250" t="s">
        <v>5</v>
      </c>
      <c r="E64" s="250">
        <v>1</v>
      </c>
      <c r="F64" s="78"/>
      <c r="G64" s="78"/>
      <c r="H64" s="78"/>
    </row>
    <row r="65" spans="1:8">
      <c r="A65" s="421"/>
      <c r="B65" s="55" t="s">
        <v>130</v>
      </c>
      <c r="C65" s="55" t="s">
        <v>131</v>
      </c>
      <c r="D65" s="250"/>
      <c r="E65" s="250"/>
      <c r="F65" s="78"/>
      <c r="G65" s="78"/>
      <c r="H65" s="78"/>
    </row>
    <row r="66" spans="1:8">
      <c r="A66" s="421"/>
      <c r="B66" s="55" t="s">
        <v>63</v>
      </c>
      <c r="C66" s="55" t="s">
        <v>132</v>
      </c>
      <c r="D66" s="250" t="s">
        <v>62</v>
      </c>
      <c r="E66" s="250">
        <f>E51</f>
        <v>30</v>
      </c>
      <c r="F66" s="78"/>
      <c r="G66" s="78"/>
      <c r="H66" s="78"/>
    </row>
    <row r="67" spans="1:8">
      <c r="A67" s="421"/>
      <c r="B67" s="55" t="s">
        <v>64</v>
      </c>
      <c r="C67" s="55" t="s">
        <v>133</v>
      </c>
      <c r="D67" s="250"/>
      <c r="E67" s="250" t="s">
        <v>114</v>
      </c>
      <c r="F67" s="78"/>
      <c r="G67" s="78"/>
      <c r="H67" s="78"/>
    </row>
    <row r="68" spans="1:8" ht="23.25" customHeight="1">
      <c r="A68" s="284" t="s">
        <v>136</v>
      </c>
      <c r="B68" s="424" t="s">
        <v>89</v>
      </c>
      <c r="C68" s="424"/>
      <c r="D68" s="424"/>
      <c r="E68" s="424"/>
      <c r="F68" s="78"/>
      <c r="G68" s="78"/>
      <c r="H68" s="78"/>
    </row>
    <row r="69" spans="1:8">
      <c r="A69" s="258"/>
      <c r="B69" s="444" t="s">
        <v>681</v>
      </c>
      <c r="C69" s="444"/>
      <c r="D69" s="250"/>
      <c r="E69" s="250"/>
      <c r="F69" s="78"/>
      <c r="G69" s="78"/>
      <c r="H69" s="78"/>
    </row>
    <row r="70" spans="1:8" ht="14.25" customHeight="1">
      <c r="A70" s="258"/>
      <c r="B70" s="428" t="s">
        <v>114</v>
      </c>
      <c r="C70" s="428"/>
      <c r="D70" s="250"/>
      <c r="E70" s="250"/>
      <c r="F70" s="78"/>
      <c r="G70" s="78"/>
      <c r="H70" s="78"/>
    </row>
    <row r="71" spans="1:8">
      <c r="A71" s="258"/>
      <c r="B71" s="444" t="s">
        <v>682</v>
      </c>
      <c r="C71" s="444"/>
      <c r="D71" s="250"/>
      <c r="E71" s="250"/>
      <c r="F71" s="78"/>
      <c r="G71" s="78"/>
      <c r="H71" s="78"/>
    </row>
    <row r="72" spans="1:8" ht="24.75" customHeight="1">
      <c r="A72" s="250" t="s">
        <v>93</v>
      </c>
      <c r="B72" s="423" t="s">
        <v>683</v>
      </c>
      <c r="C72" s="423"/>
      <c r="D72" s="74" t="s">
        <v>48</v>
      </c>
      <c r="E72" s="74">
        <v>2</v>
      </c>
      <c r="F72" s="78"/>
      <c r="G72" s="78"/>
      <c r="H72" s="78"/>
    </row>
    <row r="73" spans="1:8" ht="24" customHeight="1">
      <c r="A73" s="250" t="s">
        <v>94</v>
      </c>
      <c r="B73" s="423" t="s">
        <v>941</v>
      </c>
      <c r="C73" s="423"/>
      <c r="D73" s="74" t="s">
        <v>216</v>
      </c>
      <c r="E73" s="74">
        <v>2</v>
      </c>
      <c r="F73" s="78"/>
      <c r="G73" s="78"/>
      <c r="H73" s="78"/>
    </row>
    <row r="74" spans="1:8" ht="27" customHeight="1">
      <c r="A74" s="250" t="s">
        <v>99</v>
      </c>
      <c r="B74" s="423" t="s">
        <v>592</v>
      </c>
      <c r="C74" s="423"/>
      <c r="D74" s="74" t="s">
        <v>48</v>
      </c>
      <c r="E74" s="74">
        <v>4</v>
      </c>
      <c r="F74" s="78"/>
      <c r="G74" s="78"/>
      <c r="H74" s="78"/>
    </row>
    <row r="75" spans="1:8" ht="15" customHeight="1">
      <c r="A75" s="250" t="s">
        <v>98</v>
      </c>
      <c r="B75" s="423" t="s">
        <v>684</v>
      </c>
      <c r="C75" s="423"/>
      <c r="D75" s="74" t="s">
        <v>48</v>
      </c>
      <c r="E75" s="74">
        <v>2</v>
      </c>
      <c r="F75" s="78"/>
      <c r="G75" s="78"/>
      <c r="H75" s="78"/>
    </row>
    <row r="76" spans="1:8" ht="24.75" customHeight="1">
      <c r="A76" s="250" t="s">
        <v>101</v>
      </c>
      <c r="B76" s="423" t="s">
        <v>942</v>
      </c>
      <c r="C76" s="423"/>
      <c r="D76" s="74" t="s">
        <v>48</v>
      </c>
      <c r="E76" s="74">
        <v>4</v>
      </c>
      <c r="F76" s="78"/>
      <c r="G76" s="78"/>
      <c r="H76" s="78"/>
    </row>
    <row r="77" spans="1:8" ht="25.5" customHeight="1">
      <c r="A77" s="250" t="s">
        <v>102</v>
      </c>
      <c r="B77" s="423" t="s">
        <v>943</v>
      </c>
      <c r="C77" s="423"/>
      <c r="D77" s="74" t="s">
        <v>216</v>
      </c>
      <c r="E77" s="74">
        <v>2</v>
      </c>
      <c r="F77" s="78"/>
      <c r="G77" s="78"/>
      <c r="H77" s="78"/>
    </row>
    <row r="78" spans="1:8" ht="24" customHeight="1">
      <c r="A78" s="250" t="s">
        <v>103</v>
      </c>
      <c r="B78" s="423" t="s">
        <v>944</v>
      </c>
      <c r="C78" s="423"/>
      <c r="D78" s="74" t="s">
        <v>598</v>
      </c>
      <c r="E78" s="74">
        <v>6</v>
      </c>
      <c r="F78" s="78"/>
      <c r="G78" s="78"/>
      <c r="H78" s="78"/>
    </row>
    <row r="79" spans="1:8" ht="24" customHeight="1">
      <c r="A79" s="250" t="s">
        <v>104</v>
      </c>
      <c r="B79" s="423" t="s">
        <v>945</v>
      </c>
      <c r="C79" s="423"/>
      <c r="D79" s="74" t="s">
        <v>598</v>
      </c>
      <c r="E79" s="74">
        <v>6</v>
      </c>
      <c r="F79" s="78"/>
      <c r="G79" s="78"/>
      <c r="H79" s="78"/>
    </row>
    <row r="80" spans="1:8" ht="15" customHeight="1">
      <c r="A80" s="250" t="s">
        <v>685</v>
      </c>
      <c r="B80" s="441" t="s">
        <v>946</v>
      </c>
      <c r="C80" s="441"/>
      <c r="D80" s="74" t="s">
        <v>598</v>
      </c>
      <c r="E80" s="250">
        <v>12</v>
      </c>
      <c r="F80" s="78"/>
      <c r="G80" s="78"/>
      <c r="H80" s="78"/>
    </row>
    <row r="81" spans="1:8" ht="24.75" customHeight="1">
      <c r="A81" s="250" t="s">
        <v>686</v>
      </c>
      <c r="B81" s="441" t="s">
        <v>1304</v>
      </c>
      <c r="C81" s="441"/>
      <c r="D81" s="250" t="s">
        <v>62</v>
      </c>
      <c r="E81" s="250">
        <v>12</v>
      </c>
      <c r="F81" s="78"/>
      <c r="G81" s="78"/>
      <c r="H81" s="78"/>
    </row>
    <row r="82" spans="1:8" ht="24" customHeight="1">
      <c r="A82" s="250" t="s">
        <v>687</v>
      </c>
      <c r="B82" s="441" t="s">
        <v>137</v>
      </c>
      <c r="C82" s="441"/>
      <c r="D82" s="250"/>
      <c r="E82" s="250"/>
      <c r="F82" s="78"/>
      <c r="G82" s="78"/>
      <c r="H82" s="78"/>
    </row>
    <row r="83" spans="1:8" ht="14.25" customHeight="1">
      <c r="A83" s="258"/>
      <c r="B83" s="246" t="s">
        <v>63</v>
      </c>
      <c r="C83" s="246" t="s">
        <v>134</v>
      </c>
      <c r="D83" s="250" t="s">
        <v>5</v>
      </c>
      <c r="E83" s="250">
        <v>1</v>
      </c>
      <c r="F83" s="78"/>
      <c r="G83" s="78"/>
      <c r="H83" s="78"/>
    </row>
    <row r="84" spans="1:8" ht="12" customHeight="1">
      <c r="A84" s="258"/>
      <c r="B84" s="246" t="s">
        <v>122</v>
      </c>
      <c r="C84" s="246" t="s">
        <v>135</v>
      </c>
      <c r="D84" s="250" t="s">
        <v>5</v>
      </c>
      <c r="E84" s="250">
        <v>1</v>
      </c>
      <c r="F84" s="78"/>
      <c r="G84" s="78"/>
      <c r="H84" s="78"/>
    </row>
    <row r="85" spans="1:8" ht="26.25" customHeight="1">
      <c r="A85" s="250" t="s">
        <v>688</v>
      </c>
      <c r="B85" s="441" t="s">
        <v>105</v>
      </c>
      <c r="C85" s="441"/>
      <c r="D85" s="250"/>
      <c r="E85" s="250"/>
      <c r="F85" s="78"/>
      <c r="G85" s="78"/>
      <c r="H85" s="78"/>
    </row>
    <row r="86" spans="1:8" ht="12" customHeight="1">
      <c r="A86" s="258"/>
      <c r="B86" s="246" t="s">
        <v>120</v>
      </c>
      <c r="C86" s="246" t="s">
        <v>938</v>
      </c>
      <c r="D86" s="250" t="s">
        <v>5</v>
      </c>
      <c r="E86" s="250">
        <v>1</v>
      </c>
      <c r="F86" s="78"/>
      <c r="G86" s="78"/>
      <c r="H86" s="78"/>
    </row>
    <row r="87" spans="1:8" ht="17.25" customHeight="1">
      <c r="A87" s="258"/>
      <c r="B87" s="246" t="s">
        <v>122</v>
      </c>
      <c r="C87" s="246" t="s">
        <v>123</v>
      </c>
      <c r="D87" s="250" t="s">
        <v>5</v>
      </c>
      <c r="E87" s="250">
        <v>1</v>
      </c>
      <c r="F87" s="78"/>
      <c r="G87" s="78"/>
      <c r="H87" s="78"/>
    </row>
    <row r="88" spans="1:8" ht="12" customHeight="1">
      <c r="A88" s="258"/>
      <c r="B88" s="246" t="s">
        <v>122</v>
      </c>
      <c r="C88" s="246" t="s">
        <v>124</v>
      </c>
      <c r="D88" s="250" t="s">
        <v>5</v>
      </c>
      <c r="E88" s="250">
        <v>1</v>
      </c>
      <c r="F88" s="78"/>
      <c r="G88" s="78"/>
      <c r="H88" s="78"/>
    </row>
    <row r="89" spans="1:8" ht="13.5" customHeight="1">
      <c r="A89" s="258"/>
      <c r="B89" s="246" t="s">
        <v>66</v>
      </c>
      <c r="C89" s="246" t="s">
        <v>939</v>
      </c>
      <c r="D89" s="250" t="s">
        <v>5</v>
      </c>
      <c r="E89" s="250">
        <v>1</v>
      </c>
      <c r="F89" s="78"/>
      <c r="G89" s="78"/>
      <c r="H89" s="78"/>
    </row>
    <row r="90" spans="1:8" ht="41.25" customHeight="1">
      <c r="A90" s="250" t="s">
        <v>689</v>
      </c>
      <c r="B90" s="441" t="s">
        <v>106</v>
      </c>
      <c r="C90" s="441"/>
      <c r="D90" s="250"/>
      <c r="E90" s="250"/>
      <c r="F90" s="78"/>
      <c r="G90" s="78"/>
      <c r="H90" s="78"/>
    </row>
    <row r="91" spans="1:8" ht="17.25" customHeight="1">
      <c r="A91" s="258"/>
      <c r="B91" s="246" t="s">
        <v>127</v>
      </c>
      <c r="C91" s="246" t="s">
        <v>129</v>
      </c>
      <c r="D91" s="250"/>
      <c r="E91" s="250"/>
      <c r="F91" s="78"/>
      <c r="G91" s="78"/>
      <c r="H91" s="78"/>
    </row>
    <row r="92" spans="1:8">
      <c r="A92" s="258"/>
      <c r="B92" s="254" t="s">
        <v>63</v>
      </c>
      <c r="C92" s="55" t="s">
        <v>128</v>
      </c>
      <c r="D92" s="250" t="s">
        <v>62</v>
      </c>
      <c r="E92" s="250">
        <v>5</v>
      </c>
      <c r="F92" s="78"/>
      <c r="G92" s="78"/>
      <c r="H92" s="78"/>
    </row>
    <row r="93" spans="1:8">
      <c r="A93" s="258"/>
      <c r="B93" s="254" t="s">
        <v>64</v>
      </c>
      <c r="C93" s="55" t="s">
        <v>88</v>
      </c>
      <c r="D93" s="255"/>
      <c r="E93" s="250"/>
      <c r="F93" s="78"/>
      <c r="G93" s="78"/>
      <c r="H93" s="78"/>
    </row>
    <row r="94" spans="1:8">
      <c r="A94" s="258"/>
      <c r="B94" s="254" t="s">
        <v>813</v>
      </c>
      <c r="C94" s="55" t="s">
        <v>814</v>
      </c>
      <c r="D94" s="250" t="s">
        <v>62</v>
      </c>
      <c r="E94" s="250">
        <v>2</v>
      </c>
      <c r="F94" s="78"/>
      <c r="G94" s="78"/>
      <c r="H94" s="78"/>
    </row>
    <row r="95" spans="1:8">
      <c r="A95" s="258"/>
      <c r="B95" s="254" t="s">
        <v>816</v>
      </c>
      <c r="C95" s="55" t="s">
        <v>815</v>
      </c>
      <c r="D95" s="250" t="s">
        <v>62</v>
      </c>
      <c r="E95" s="250">
        <v>2</v>
      </c>
      <c r="F95" s="78"/>
      <c r="G95" s="78"/>
      <c r="H95" s="78"/>
    </row>
    <row r="96" spans="1:8">
      <c r="A96" s="258"/>
      <c r="B96" s="254" t="s">
        <v>65</v>
      </c>
      <c r="C96" s="55" t="s">
        <v>138</v>
      </c>
      <c r="D96" s="250" t="s">
        <v>5</v>
      </c>
      <c r="E96" s="250">
        <v>1</v>
      </c>
      <c r="F96" s="78"/>
      <c r="G96" s="78"/>
      <c r="H96" s="78"/>
    </row>
    <row r="97" spans="1:8">
      <c r="A97" s="258"/>
      <c r="B97" s="254" t="s">
        <v>130</v>
      </c>
      <c r="C97" s="55" t="s">
        <v>131</v>
      </c>
      <c r="D97" s="250"/>
      <c r="E97" s="250"/>
      <c r="F97" s="78"/>
      <c r="G97" s="78"/>
      <c r="H97" s="78"/>
    </row>
    <row r="98" spans="1:8">
      <c r="A98" s="258"/>
      <c r="B98" s="254" t="s">
        <v>63</v>
      </c>
      <c r="C98" s="55" t="s">
        <v>602</v>
      </c>
      <c r="D98" s="250" t="s">
        <v>48</v>
      </c>
      <c r="E98" s="250">
        <f>E72+E73</f>
        <v>4</v>
      </c>
      <c r="F98" s="78"/>
      <c r="G98" s="78"/>
      <c r="H98" s="78"/>
    </row>
    <row r="99" spans="1:8">
      <c r="A99" s="258"/>
      <c r="B99" s="254" t="s">
        <v>64</v>
      </c>
      <c r="C99" s="55" t="s">
        <v>603</v>
      </c>
      <c r="D99" s="250" t="s">
        <v>48</v>
      </c>
      <c r="E99" s="250">
        <f>E74+E76</f>
        <v>8</v>
      </c>
      <c r="F99" s="78"/>
      <c r="G99" s="78"/>
      <c r="H99" s="78"/>
    </row>
    <row r="100" spans="1:8">
      <c r="A100" s="258"/>
      <c r="B100" s="254" t="s">
        <v>64</v>
      </c>
      <c r="C100" s="55" t="s">
        <v>604</v>
      </c>
      <c r="D100" s="250" t="s">
        <v>48</v>
      </c>
      <c r="E100" s="250">
        <f>E75+E77</f>
        <v>4</v>
      </c>
      <c r="F100" s="78"/>
      <c r="G100" s="78"/>
      <c r="H100" s="78"/>
    </row>
    <row r="101" spans="1:8">
      <c r="A101" s="258"/>
      <c r="B101" s="254" t="s">
        <v>66</v>
      </c>
      <c r="C101" s="55" t="s">
        <v>605</v>
      </c>
      <c r="D101" s="250" t="s">
        <v>606</v>
      </c>
      <c r="E101" s="250"/>
      <c r="F101" s="78"/>
      <c r="G101" s="78"/>
      <c r="H101" s="78"/>
    </row>
    <row r="102" spans="1:8">
      <c r="A102" s="258"/>
      <c r="B102" s="254" t="s">
        <v>67</v>
      </c>
      <c r="C102" s="55" t="s">
        <v>607</v>
      </c>
      <c r="D102" s="250" t="s">
        <v>598</v>
      </c>
      <c r="E102" s="250">
        <f>E78+E79</f>
        <v>12</v>
      </c>
      <c r="F102" s="78"/>
      <c r="G102" s="78"/>
      <c r="H102" s="78"/>
    </row>
    <row r="103" spans="1:8">
      <c r="A103" s="258"/>
      <c r="B103" s="254" t="s">
        <v>74</v>
      </c>
      <c r="C103" s="55" t="s">
        <v>608</v>
      </c>
      <c r="D103" s="250" t="s">
        <v>598</v>
      </c>
      <c r="E103" s="250">
        <f>E80</f>
        <v>12</v>
      </c>
      <c r="F103" s="78"/>
      <c r="G103" s="78"/>
      <c r="H103" s="78"/>
    </row>
    <row r="104" spans="1:8">
      <c r="A104" s="258"/>
      <c r="B104" s="254" t="s">
        <v>69</v>
      </c>
      <c r="C104" s="55" t="s">
        <v>132</v>
      </c>
      <c r="D104" s="250" t="s">
        <v>598</v>
      </c>
      <c r="E104" s="250">
        <f>E81</f>
        <v>12</v>
      </c>
      <c r="F104" s="78"/>
      <c r="G104" s="78"/>
      <c r="H104" s="78"/>
    </row>
    <row r="105" spans="1:8" ht="25.5" customHeight="1">
      <c r="A105" s="284" t="s">
        <v>690</v>
      </c>
      <c r="B105" s="424" t="s">
        <v>6</v>
      </c>
      <c r="C105" s="424"/>
      <c r="D105" s="424"/>
      <c r="E105" s="424"/>
      <c r="F105" s="78"/>
      <c r="G105" s="78"/>
      <c r="H105" s="78"/>
    </row>
    <row r="106" spans="1:8" ht="36.75" customHeight="1">
      <c r="A106" s="91"/>
      <c r="B106" s="423" t="s">
        <v>7</v>
      </c>
      <c r="C106" s="423"/>
      <c r="D106" s="250"/>
      <c r="E106" s="250"/>
      <c r="F106" s="78"/>
      <c r="G106" s="78"/>
      <c r="H106" s="78"/>
    </row>
    <row r="107" spans="1:8" ht="41.25" customHeight="1">
      <c r="A107" s="250" t="s">
        <v>107</v>
      </c>
      <c r="B107" s="428" t="s">
        <v>1266</v>
      </c>
      <c r="C107" s="428"/>
      <c r="D107" s="250" t="s">
        <v>4</v>
      </c>
      <c r="E107" s="250">
        <v>2</v>
      </c>
      <c r="F107" s="78"/>
      <c r="G107" s="78"/>
      <c r="H107" s="78"/>
    </row>
    <row r="108" spans="1:8" ht="36" customHeight="1">
      <c r="A108" s="421" t="s">
        <v>108</v>
      </c>
      <c r="B108" s="428" t="s">
        <v>1267</v>
      </c>
      <c r="C108" s="428"/>
      <c r="D108" s="250"/>
      <c r="E108" s="250"/>
      <c r="F108" s="78"/>
      <c r="G108" s="78"/>
      <c r="H108" s="78"/>
    </row>
    <row r="109" spans="1:8" ht="23.25" customHeight="1">
      <c r="A109" s="421"/>
      <c r="B109" s="262" t="s">
        <v>611</v>
      </c>
      <c r="C109" s="262" t="s">
        <v>603</v>
      </c>
      <c r="D109" s="250" t="s">
        <v>48</v>
      </c>
      <c r="E109" s="250">
        <v>2</v>
      </c>
      <c r="F109" s="78"/>
      <c r="G109" s="78"/>
      <c r="H109" s="78"/>
    </row>
    <row r="110" spans="1:8" ht="16.5" customHeight="1">
      <c r="A110" s="421"/>
      <c r="B110" s="262" t="s">
        <v>612</v>
      </c>
      <c r="C110" s="262" t="s">
        <v>604</v>
      </c>
      <c r="D110" s="250" t="s">
        <v>48</v>
      </c>
      <c r="E110" s="250">
        <v>2</v>
      </c>
      <c r="F110" s="78"/>
      <c r="G110" s="78"/>
      <c r="H110" s="78"/>
    </row>
    <row r="111" spans="1:8" ht="30.75" customHeight="1">
      <c r="A111" s="250" t="s">
        <v>840</v>
      </c>
      <c r="B111" s="428" t="s">
        <v>1290</v>
      </c>
      <c r="C111" s="428"/>
      <c r="D111" s="250" t="s">
        <v>598</v>
      </c>
      <c r="E111" s="250">
        <v>6</v>
      </c>
      <c r="F111" s="78"/>
      <c r="G111" s="78"/>
      <c r="H111" s="78"/>
    </row>
    <row r="112" spans="1:8" ht="24" customHeight="1">
      <c r="A112" s="250" t="s">
        <v>109</v>
      </c>
      <c r="B112" s="428" t="s">
        <v>1269</v>
      </c>
      <c r="C112" s="428"/>
      <c r="D112" s="250" t="s">
        <v>598</v>
      </c>
      <c r="E112" s="250">
        <v>6</v>
      </c>
      <c r="F112" s="78"/>
      <c r="G112" s="78"/>
      <c r="H112" s="78"/>
    </row>
    <row r="113" spans="1:8" ht="46.5" customHeight="1">
      <c r="A113" s="250" t="s">
        <v>841</v>
      </c>
      <c r="B113" s="428" t="s">
        <v>1270</v>
      </c>
      <c r="C113" s="428"/>
      <c r="D113" s="250" t="s">
        <v>598</v>
      </c>
      <c r="E113" s="250">
        <v>6</v>
      </c>
      <c r="F113" s="78"/>
      <c r="G113" s="78"/>
      <c r="H113" s="78"/>
    </row>
    <row r="114" spans="1:8" ht="62.25" customHeight="1">
      <c r="A114" s="250" t="s">
        <v>842</v>
      </c>
      <c r="B114" s="441" t="s">
        <v>854</v>
      </c>
      <c r="C114" s="441"/>
      <c r="D114" s="250"/>
      <c r="E114" s="250"/>
      <c r="F114" s="78"/>
      <c r="G114" s="78"/>
      <c r="H114" s="78"/>
    </row>
    <row r="115" spans="1:8">
      <c r="A115" s="250"/>
      <c r="B115" s="60" t="s">
        <v>63</v>
      </c>
      <c r="C115" s="55" t="s">
        <v>849</v>
      </c>
      <c r="D115" s="250" t="s">
        <v>5</v>
      </c>
      <c r="E115" s="250">
        <v>1</v>
      </c>
      <c r="F115" s="78"/>
      <c r="G115" s="78"/>
      <c r="H115" s="78"/>
    </row>
    <row r="116" spans="1:8" ht="38.25">
      <c r="A116" s="250"/>
      <c r="B116" s="60" t="s">
        <v>64</v>
      </c>
      <c r="C116" s="55" t="s">
        <v>855</v>
      </c>
      <c r="D116" s="250" t="s">
        <v>5</v>
      </c>
      <c r="E116" s="250">
        <v>1</v>
      </c>
      <c r="F116" s="78"/>
      <c r="G116" s="78"/>
      <c r="H116" s="78"/>
    </row>
    <row r="117" spans="1:8">
      <c r="A117" s="250"/>
      <c r="B117" s="60" t="s">
        <v>65</v>
      </c>
      <c r="C117" s="55" t="s">
        <v>851</v>
      </c>
      <c r="D117" s="250"/>
      <c r="E117" s="250"/>
      <c r="F117" s="78"/>
      <c r="G117" s="78"/>
      <c r="H117" s="78"/>
    </row>
    <row r="118" spans="1:8">
      <c r="A118" s="250"/>
      <c r="B118" s="60" t="s">
        <v>127</v>
      </c>
      <c r="C118" s="55" t="s">
        <v>88</v>
      </c>
      <c r="D118" s="250" t="s">
        <v>0</v>
      </c>
      <c r="E118" s="250">
        <v>4</v>
      </c>
      <c r="F118" s="78"/>
      <c r="G118" s="78"/>
      <c r="H118" s="78"/>
    </row>
    <row r="119" spans="1:8">
      <c r="A119" s="250"/>
      <c r="B119" s="60" t="s">
        <v>130</v>
      </c>
      <c r="C119" s="55" t="s">
        <v>843</v>
      </c>
      <c r="D119" s="250" t="s">
        <v>0</v>
      </c>
      <c r="E119" s="250">
        <v>6</v>
      </c>
      <c r="F119" s="78"/>
      <c r="G119" s="78"/>
      <c r="H119" s="78"/>
    </row>
    <row r="120" spans="1:8" ht="32.25" customHeight="1">
      <c r="A120" s="250"/>
      <c r="B120" s="60" t="s">
        <v>66</v>
      </c>
      <c r="C120" s="55" t="s">
        <v>853</v>
      </c>
      <c r="D120" s="250"/>
      <c r="E120" s="250"/>
      <c r="F120" s="78"/>
      <c r="G120" s="78"/>
      <c r="H120" s="78"/>
    </row>
    <row r="121" spans="1:8" ht="25.5" customHeight="1">
      <c r="A121" s="250"/>
      <c r="B121" s="60" t="s">
        <v>127</v>
      </c>
      <c r="C121" s="55" t="s">
        <v>1302</v>
      </c>
      <c r="D121" s="250" t="s">
        <v>48</v>
      </c>
      <c r="E121" s="250">
        <f>E107+E109+E110+E111/3+E112/3+E113/3</f>
        <v>12</v>
      </c>
      <c r="F121" s="78"/>
      <c r="G121" s="78"/>
      <c r="H121" s="78"/>
    </row>
    <row r="122" spans="1:8">
      <c r="A122" s="250"/>
      <c r="B122" s="60" t="s">
        <v>67</v>
      </c>
      <c r="C122" s="55" t="s">
        <v>110</v>
      </c>
      <c r="D122" s="250" t="s">
        <v>46</v>
      </c>
      <c r="E122" s="250">
        <f>2*20*3</f>
        <v>120</v>
      </c>
      <c r="F122" s="78"/>
      <c r="G122" s="78"/>
      <c r="H122" s="78"/>
    </row>
    <row r="123" spans="1:8">
      <c r="A123" s="250"/>
      <c r="B123" s="60" t="s">
        <v>74</v>
      </c>
      <c r="C123" s="55" t="s">
        <v>852</v>
      </c>
      <c r="D123" s="250" t="s">
        <v>0</v>
      </c>
      <c r="E123" s="250">
        <f>3*2*2</f>
        <v>12</v>
      </c>
      <c r="F123" s="78"/>
      <c r="G123" s="78"/>
      <c r="H123" s="78"/>
    </row>
    <row r="124" spans="1:8">
      <c r="A124" s="250"/>
      <c r="B124" s="60" t="s">
        <v>69</v>
      </c>
      <c r="C124" s="55" t="s">
        <v>850</v>
      </c>
      <c r="D124" s="250" t="s">
        <v>5</v>
      </c>
      <c r="E124" s="250">
        <v>1</v>
      </c>
      <c r="F124" s="78"/>
      <c r="G124" s="78"/>
      <c r="H124" s="78"/>
    </row>
    <row r="125" spans="1:8" ht="23.25" customHeight="1">
      <c r="A125" s="284" t="s">
        <v>111</v>
      </c>
      <c r="B125" s="284"/>
      <c r="C125" s="427" t="s">
        <v>8</v>
      </c>
      <c r="D125" s="427"/>
      <c r="E125" s="427"/>
      <c r="F125" s="78"/>
      <c r="G125" s="78"/>
      <c r="H125" s="78"/>
    </row>
    <row r="126" spans="1:8" ht="55.5" customHeight="1">
      <c r="A126" s="250" t="s">
        <v>112</v>
      </c>
      <c r="C126" s="264" t="s">
        <v>1271</v>
      </c>
      <c r="D126" s="250" t="s">
        <v>4</v>
      </c>
      <c r="E126" s="250">
        <v>2</v>
      </c>
      <c r="F126" s="78"/>
      <c r="G126" s="78"/>
      <c r="H126" s="78"/>
    </row>
    <row r="127" spans="1:8" ht="18.75" customHeight="1">
      <c r="A127" s="250" t="s">
        <v>113</v>
      </c>
      <c r="C127" s="264" t="s">
        <v>114</v>
      </c>
      <c r="D127" s="250"/>
      <c r="E127" s="250"/>
      <c r="F127" s="78"/>
      <c r="G127" s="78"/>
      <c r="H127" s="78"/>
    </row>
    <row r="128" spans="1:8" ht="38.25">
      <c r="A128" s="250" t="s">
        <v>116</v>
      </c>
      <c r="C128" s="78" t="s">
        <v>1300</v>
      </c>
      <c r="D128" s="250" t="s">
        <v>4</v>
      </c>
      <c r="E128" s="250">
        <v>2</v>
      </c>
      <c r="F128" s="78"/>
      <c r="G128" s="78"/>
      <c r="H128" s="78"/>
    </row>
    <row r="129" spans="1:8" ht="63.75">
      <c r="A129" s="250" t="s">
        <v>117</v>
      </c>
      <c r="C129" s="55" t="s">
        <v>1315</v>
      </c>
      <c r="D129" s="250" t="s">
        <v>4</v>
      </c>
      <c r="E129" s="250">
        <v>2</v>
      </c>
      <c r="F129" s="78"/>
      <c r="G129" s="78"/>
      <c r="H129" s="78"/>
    </row>
    <row r="130" spans="1:8" ht="25.5">
      <c r="A130" s="250" t="s">
        <v>119</v>
      </c>
      <c r="B130" s="114"/>
      <c r="C130" s="72" t="s">
        <v>1165</v>
      </c>
      <c r="D130" s="250"/>
      <c r="E130" s="250"/>
      <c r="F130" s="78"/>
      <c r="G130" s="78"/>
      <c r="H130" s="78"/>
    </row>
    <row r="131" spans="1:8">
      <c r="A131" s="250"/>
      <c r="B131" s="114" t="s">
        <v>611</v>
      </c>
      <c r="C131" s="72" t="s">
        <v>1167</v>
      </c>
      <c r="D131" s="250" t="s">
        <v>95</v>
      </c>
      <c r="E131" s="250">
        <v>1</v>
      </c>
      <c r="F131" s="78"/>
      <c r="G131" s="78"/>
      <c r="H131" s="78"/>
    </row>
    <row r="132" spans="1:8">
      <c r="A132" s="250"/>
      <c r="B132" s="114" t="s">
        <v>612</v>
      </c>
      <c r="C132" s="72" t="s">
        <v>1168</v>
      </c>
      <c r="D132" s="250" t="s">
        <v>606</v>
      </c>
      <c r="E132" s="250"/>
      <c r="F132" s="78"/>
      <c r="G132" s="78"/>
      <c r="H132" s="78"/>
    </row>
    <row r="133" spans="1:8">
      <c r="A133" s="250"/>
      <c r="B133" s="114" t="s">
        <v>613</v>
      </c>
      <c r="C133" s="72" t="s">
        <v>1169</v>
      </c>
      <c r="D133" s="250" t="s">
        <v>5</v>
      </c>
      <c r="E133" s="250">
        <v>1</v>
      </c>
      <c r="F133" s="78"/>
      <c r="G133" s="78"/>
      <c r="H133" s="78"/>
    </row>
    <row r="134" spans="1:8" ht="25.5">
      <c r="A134" s="250" t="s">
        <v>1166</v>
      </c>
      <c r="B134" s="254" t="s">
        <v>127</v>
      </c>
      <c r="C134" s="246" t="s">
        <v>1185</v>
      </c>
      <c r="D134" s="250" t="s">
        <v>4</v>
      </c>
      <c r="E134" s="250">
        <v>2</v>
      </c>
      <c r="F134" s="78"/>
      <c r="G134" s="78"/>
      <c r="H134" s="78"/>
    </row>
    <row r="135" spans="1:8" ht="25.5">
      <c r="A135" s="250"/>
      <c r="B135" s="254" t="s">
        <v>1183</v>
      </c>
      <c r="C135" s="246" t="s">
        <v>1184</v>
      </c>
      <c r="D135" s="250" t="s">
        <v>4</v>
      </c>
      <c r="E135" s="250">
        <v>2</v>
      </c>
      <c r="F135" s="78"/>
      <c r="G135" s="78"/>
      <c r="H135" s="78"/>
    </row>
    <row r="136" spans="1:8" ht="22.5" customHeight="1">
      <c r="A136" s="284" t="s">
        <v>149</v>
      </c>
      <c r="B136" s="424" t="s">
        <v>139</v>
      </c>
      <c r="C136" s="424"/>
      <c r="D136" s="424"/>
      <c r="E136" s="424"/>
      <c r="F136" s="78"/>
      <c r="G136" s="78"/>
      <c r="H136" s="78"/>
    </row>
    <row r="137" spans="1:8">
      <c r="A137" s="250"/>
      <c r="C137" s="428" t="s">
        <v>193</v>
      </c>
      <c r="D137" s="428"/>
      <c r="E137" s="428"/>
      <c r="F137" s="78"/>
      <c r="G137" s="78"/>
      <c r="H137" s="78"/>
    </row>
    <row r="138" spans="1:8" ht="24" customHeight="1">
      <c r="A138" s="316" t="s">
        <v>150</v>
      </c>
      <c r="B138" s="428" t="s">
        <v>185</v>
      </c>
      <c r="C138" s="428"/>
      <c r="D138" s="250" t="s">
        <v>48</v>
      </c>
      <c r="E138" s="250">
        <v>8</v>
      </c>
      <c r="F138" s="78"/>
      <c r="G138" s="78"/>
      <c r="H138" s="78"/>
    </row>
    <row r="139" spans="1:8" ht="16.5" customHeight="1">
      <c r="A139" s="316"/>
      <c r="B139" s="262"/>
      <c r="C139" s="264" t="s">
        <v>1154</v>
      </c>
      <c r="D139" s="250"/>
      <c r="E139" s="250"/>
      <c r="F139" s="78"/>
      <c r="G139" s="78"/>
      <c r="H139" s="78"/>
    </row>
    <row r="140" spans="1:8" ht="25.5">
      <c r="A140" s="316"/>
      <c r="B140" s="60" t="s">
        <v>127</v>
      </c>
      <c r="C140" s="55" t="s">
        <v>184</v>
      </c>
      <c r="D140" s="250" t="s">
        <v>48</v>
      </c>
      <c r="E140" s="250">
        <v>1</v>
      </c>
      <c r="F140" s="78"/>
      <c r="G140" s="78"/>
      <c r="H140" s="78"/>
    </row>
    <row r="141" spans="1:8">
      <c r="A141" s="316"/>
      <c r="B141" s="60" t="s">
        <v>130</v>
      </c>
      <c r="C141" s="55" t="s">
        <v>856</v>
      </c>
      <c r="D141" s="250" t="s">
        <v>48</v>
      </c>
      <c r="E141" s="250">
        <v>2</v>
      </c>
      <c r="F141" s="78"/>
      <c r="G141" s="78"/>
      <c r="H141" s="78"/>
    </row>
    <row r="142" spans="1:8">
      <c r="A142" s="316"/>
      <c r="B142" s="60" t="s">
        <v>177</v>
      </c>
      <c r="C142" s="55" t="s">
        <v>858</v>
      </c>
      <c r="D142" s="250" t="s">
        <v>48</v>
      </c>
      <c r="E142" s="250">
        <v>1</v>
      </c>
      <c r="F142" s="78"/>
      <c r="G142" s="78"/>
      <c r="H142" s="78"/>
    </row>
    <row r="143" spans="1:8" ht="38.25">
      <c r="A143" s="316"/>
      <c r="B143" s="60" t="s">
        <v>180</v>
      </c>
      <c r="C143" s="55" t="s">
        <v>1153</v>
      </c>
      <c r="D143" s="250" t="s">
        <v>48</v>
      </c>
      <c r="E143" s="250">
        <v>1</v>
      </c>
      <c r="F143" s="78"/>
      <c r="G143" s="78"/>
      <c r="H143" s="78"/>
    </row>
    <row r="144" spans="1:8" ht="25.5">
      <c r="A144" s="316" t="s">
        <v>151</v>
      </c>
      <c r="C144" s="264" t="s">
        <v>186</v>
      </c>
      <c r="D144" s="250" t="s">
        <v>48</v>
      </c>
      <c r="E144" s="250">
        <v>2</v>
      </c>
      <c r="F144" s="78"/>
      <c r="G144" s="78"/>
      <c r="H144" s="78"/>
    </row>
    <row r="145" spans="1:8">
      <c r="A145" s="316"/>
      <c r="C145" s="264" t="s">
        <v>1154</v>
      </c>
      <c r="D145" s="250"/>
      <c r="E145" s="250"/>
      <c r="F145" s="78"/>
      <c r="G145" s="78"/>
      <c r="H145" s="78"/>
    </row>
    <row r="146" spans="1:8" ht="25.5">
      <c r="A146" s="316"/>
      <c r="B146" s="60" t="s">
        <v>127</v>
      </c>
      <c r="C146" s="55" t="s">
        <v>184</v>
      </c>
      <c r="D146" s="250" t="s">
        <v>48</v>
      </c>
      <c r="E146" s="250">
        <v>1</v>
      </c>
      <c r="F146" s="78"/>
      <c r="G146" s="78"/>
      <c r="H146" s="78"/>
    </row>
    <row r="147" spans="1:8">
      <c r="A147" s="316"/>
      <c r="B147" s="60" t="s">
        <v>130</v>
      </c>
      <c r="C147" s="55" t="s">
        <v>857</v>
      </c>
      <c r="D147" s="250" t="s">
        <v>48</v>
      </c>
      <c r="E147" s="250">
        <v>2</v>
      </c>
      <c r="F147" s="78"/>
      <c r="G147" s="78"/>
      <c r="H147" s="78"/>
    </row>
    <row r="148" spans="1:8">
      <c r="A148" s="316"/>
      <c r="B148" s="60" t="s">
        <v>177</v>
      </c>
      <c r="C148" s="55" t="s">
        <v>858</v>
      </c>
      <c r="D148" s="250" t="s">
        <v>48</v>
      </c>
      <c r="E148" s="250">
        <v>1</v>
      </c>
      <c r="F148" s="78"/>
      <c r="G148" s="78"/>
      <c r="H148" s="78"/>
    </row>
    <row r="149" spans="1:8" ht="38.25">
      <c r="A149" s="316"/>
      <c r="B149" s="60" t="s">
        <v>180</v>
      </c>
      <c r="C149" s="55" t="s">
        <v>1153</v>
      </c>
      <c r="D149" s="250" t="s">
        <v>48</v>
      </c>
      <c r="E149" s="250">
        <v>1</v>
      </c>
      <c r="F149" s="78"/>
      <c r="G149" s="78"/>
      <c r="H149" s="78"/>
    </row>
    <row r="150" spans="1:8" ht="25.5">
      <c r="A150" s="316" t="s">
        <v>152</v>
      </c>
      <c r="C150" s="264" t="s">
        <v>187</v>
      </c>
      <c r="D150" s="250" t="s">
        <v>48</v>
      </c>
      <c r="E150" s="250">
        <v>1</v>
      </c>
      <c r="F150" s="78"/>
      <c r="G150" s="78"/>
      <c r="H150" s="78"/>
    </row>
    <row r="151" spans="1:8">
      <c r="C151" s="264" t="s">
        <v>1154</v>
      </c>
      <c r="D151" s="250"/>
      <c r="E151" s="250"/>
      <c r="F151" s="78"/>
      <c r="G151" s="78"/>
      <c r="H151" s="78"/>
    </row>
    <row r="152" spans="1:8" ht="25.5">
      <c r="A152" s="316"/>
      <c r="B152" s="60" t="s">
        <v>127</v>
      </c>
      <c r="C152" s="55" t="s">
        <v>184</v>
      </c>
      <c r="D152" s="250" t="s">
        <v>48</v>
      </c>
      <c r="E152" s="250">
        <v>1</v>
      </c>
      <c r="F152" s="78"/>
      <c r="G152" s="78"/>
      <c r="H152" s="78"/>
    </row>
    <row r="153" spans="1:8">
      <c r="A153" s="316"/>
      <c r="B153" s="60" t="s">
        <v>130</v>
      </c>
      <c r="C153" s="55" t="s">
        <v>181</v>
      </c>
      <c r="D153" s="250" t="s">
        <v>48</v>
      </c>
      <c r="E153" s="250">
        <v>1</v>
      </c>
      <c r="F153" s="78"/>
      <c r="G153" s="78"/>
      <c r="H153" s="78"/>
    </row>
    <row r="154" spans="1:8">
      <c r="A154" s="316"/>
      <c r="B154" s="60" t="s">
        <v>177</v>
      </c>
      <c r="C154" s="55" t="s">
        <v>858</v>
      </c>
      <c r="D154" s="250" t="s">
        <v>48</v>
      </c>
      <c r="E154" s="250">
        <v>1</v>
      </c>
      <c r="F154" s="78"/>
      <c r="G154" s="78"/>
      <c r="H154" s="78"/>
    </row>
    <row r="155" spans="1:8" ht="38.25">
      <c r="A155" s="316"/>
      <c r="B155" s="60" t="s">
        <v>180</v>
      </c>
      <c r="C155" s="55" t="s">
        <v>1153</v>
      </c>
      <c r="D155" s="250" t="s">
        <v>48</v>
      </c>
      <c r="E155" s="250">
        <v>1</v>
      </c>
      <c r="F155" s="78"/>
      <c r="G155" s="78"/>
      <c r="H155" s="78"/>
    </row>
    <row r="156" spans="1:8">
      <c r="A156" s="316" t="s">
        <v>153</v>
      </c>
      <c r="C156" s="264" t="s">
        <v>140</v>
      </c>
      <c r="D156" s="250" t="s">
        <v>48</v>
      </c>
      <c r="E156" s="250">
        <v>1</v>
      </c>
      <c r="F156" s="78"/>
      <c r="G156" s="78"/>
      <c r="H156" s="78"/>
    </row>
    <row r="157" spans="1:8">
      <c r="A157" s="316"/>
      <c r="C157" s="264" t="s">
        <v>1154</v>
      </c>
      <c r="D157" s="250"/>
      <c r="E157" s="250"/>
      <c r="F157" s="78"/>
      <c r="G157" s="78"/>
      <c r="H157" s="78"/>
    </row>
    <row r="158" spans="1:8" ht="25.5">
      <c r="A158" s="316"/>
      <c r="B158" s="60" t="s">
        <v>127</v>
      </c>
      <c r="C158" s="55" t="s">
        <v>184</v>
      </c>
      <c r="D158" s="250" t="s">
        <v>44</v>
      </c>
      <c r="E158" s="250"/>
      <c r="F158" s="78"/>
      <c r="G158" s="78"/>
      <c r="H158" s="78"/>
    </row>
    <row r="159" spans="1:8">
      <c r="A159" s="316"/>
      <c r="B159" s="60" t="s">
        <v>130</v>
      </c>
      <c r="C159" s="55" t="s">
        <v>181</v>
      </c>
      <c r="D159" s="250"/>
      <c r="E159" s="250"/>
      <c r="F159" s="78"/>
      <c r="G159" s="78"/>
      <c r="H159" s="78"/>
    </row>
    <row r="160" spans="1:8">
      <c r="A160" s="316"/>
      <c r="B160" s="114" t="s">
        <v>63</v>
      </c>
      <c r="C160" s="55" t="s">
        <v>949</v>
      </c>
      <c r="D160" s="250" t="s">
        <v>48</v>
      </c>
      <c r="E160" s="250">
        <f>E138+E144+E150</f>
        <v>11</v>
      </c>
      <c r="F160" s="78"/>
      <c r="G160" s="78"/>
      <c r="H160" s="78"/>
    </row>
    <row r="161" spans="1:8">
      <c r="A161" s="316"/>
      <c r="B161" s="114" t="s">
        <v>64</v>
      </c>
      <c r="C161" s="55" t="s">
        <v>950</v>
      </c>
      <c r="D161" s="250" t="s">
        <v>48</v>
      </c>
      <c r="E161" s="250">
        <v>1</v>
      </c>
      <c r="F161" s="78"/>
      <c r="G161" s="78"/>
      <c r="H161" s="78"/>
    </row>
    <row r="162" spans="1:8" ht="25.5">
      <c r="A162" s="316"/>
      <c r="B162" s="60" t="s">
        <v>177</v>
      </c>
      <c r="C162" s="55" t="s">
        <v>1155</v>
      </c>
      <c r="D162" s="250" t="s">
        <v>48</v>
      </c>
      <c r="E162" s="250">
        <v>1</v>
      </c>
      <c r="F162" s="78"/>
      <c r="G162" s="78"/>
      <c r="H162" s="78"/>
    </row>
    <row r="163" spans="1:8" ht="38.25">
      <c r="A163" s="316"/>
      <c r="B163" s="60" t="s">
        <v>180</v>
      </c>
      <c r="C163" s="55" t="s">
        <v>1153</v>
      </c>
      <c r="D163" s="250" t="s">
        <v>48</v>
      </c>
      <c r="E163" s="250">
        <v>1</v>
      </c>
      <c r="F163" s="78"/>
      <c r="G163" s="78"/>
      <c r="H163" s="78"/>
    </row>
    <row r="164" spans="1:8">
      <c r="A164" s="316" t="s">
        <v>154</v>
      </c>
      <c r="C164" s="55" t="s">
        <v>142</v>
      </c>
      <c r="D164" s="250"/>
      <c r="E164" s="250"/>
      <c r="F164" s="78"/>
      <c r="G164" s="78"/>
      <c r="H164" s="78"/>
    </row>
    <row r="165" spans="1:8">
      <c r="A165" s="316"/>
      <c r="B165" s="60" t="s">
        <v>127</v>
      </c>
      <c r="C165" s="55" t="s">
        <v>859</v>
      </c>
      <c r="D165" s="250" t="s">
        <v>62</v>
      </c>
      <c r="E165" s="250">
        <f>(E138+E144)*2</f>
        <v>20</v>
      </c>
      <c r="F165" s="78"/>
      <c r="G165" s="78"/>
      <c r="H165" s="78"/>
    </row>
    <row r="166" spans="1:8" ht="25.5">
      <c r="A166" s="316"/>
      <c r="B166" s="60" t="s">
        <v>130</v>
      </c>
      <c r="C166" s="55" t="s">
        <v>1157</v>
      </c>
      <c r="D166" s="250" t="s">
        <v>95</v>
      </c>
      <c r="E166" s="250">
        <v>1</v>
      </c>
      <c r="F166" s="78"/>
      <c r="G166" s="78"/>
      <c r="H166" s="78"/>
    </row>
    <row r="167" spans="1:8" ht="15.75" customHeight="1">
      <c r="A167" s="316"/>
      <c r="B167" s="428" t="s">
        <v>143</v>
      </c>
      <c r="C167" s="428"/>
      <c r="D167" s="428"/>
      <c r="E167" s="428"/>
      <c r="F167" s="78"/>
      <c r="G167" s="78"/>
      <c r="H167" s="78"/>
    </row>
    <row r="168" spans="1:8" ht="25.5">
      <c r="A168" s="316" t="s">
        <v>155</v>
      </c>
      <c r="C168" s="55" t="s">
        <v>144</v>
      </c>
      <c r="D168" s="250" t="s">
        <v>48</v>
      </c>
      <c r="E168" s="250">
        <v>2</v>
      </c>
      <c r="F168" s="78"/>
      <c r="G168" s="78"/>
      <c r="H168" s="78"/>
    </row>
    <row r="169" spans="1:8">
      <c r="A169" s="316"/>
      <c r="C169" s="264" t="s">
        <v>1154</v>
      </c>
      <c r="D169" s="250"/>
      <c r="E169" s="250"/>
      <c r="F169" s="78"/>
      <c r="G169" s="78"/>
      <c r="H169" s="78"/>
    </row>
    <row r="170" spans="1:8" ht="25.5">
      <c r="A170" s="316"/>
      <c r="B170" s="60" t="s">
        <v>127</v>
      </c>
      <c r="C170" s="55" t="s">
        <v>184</v>
      </c>
      <c r="D170" s="250" t="s">
        <v>48</v>
      </c>
      <c r="E170" s="250">
        <v>1</v>
      </c>
      <c r="F170" s="78"/>
      <c r="G170" s="78"/>
      <c r="H170" s="78"/>
    </row>
    <row r="171" spans="1:8">
      <c r="A171" s="316"/>
      <c r="B171" s="60" t="s">
        <v>130</v>
      </c>
      <c r="C171" s="55" t="s">
        <v>857</v>
      </c>
      <c r="D171" s="250" t="s">
        <v>48</v>
      </c>
      <c r="E171" s="250">
        <v>2</v>
      </c>
      <c r="F171" s="78"/>
      <c r="G171" s="78"/>
      <c r="H171" s="78"/>
    </row>
    <row r="172" spans="1:8">
      <c r="A172" s="316"/>
      <c r="B172" s="60" t="s">
        <v>177</v>
      </c>
      <c r="C172" s="55" t="s">
        <v>858</v>
      </c>
      <c r="D172" s="250" t="s">
        <v>48</v>
      </c>
      <c r="E172" s="250">
        <v>1</v>
      </c>
      <c r="F172" s="78"/>
      <c r="G172" s="78"/>
      <c r="H172" s="78"/>
    </row>
    <row r="173" spans="1:8" ht="38.25">
      <c r="A173" s="316"/>
      <c r="B173" s="60" t="s">
        <v>180</v>
      </c>
      <c r="C173" s="55" t="s">
        <v>1153</v>
      </c>
      <c r="D173" s="250" t="s">
        <v>48</v>
      </c>
      <c r="E173" s="250">
        <v>1</v>
      </c>
      <c r="F173" s="78"/>
      <c r="G173" s="78"/>
      <c r="H173" s="78"/>
    </row>
    <row r="174" spans="1:8" ht="25.5">
      <c r="A174" s="316" t="s">
        <v>156</v>
      </c>
      <c r="C174" s="55" t="s">
        <v>145</v>
      </c>
      <c r="D174" s="250" t="s">
        <v>48</v>
      </c>
      <c r="E174" s="250">
        <v>2</v>
      </c>
      <c r="F174" s="78"/>
      <c r="G174" s="78"/>
      <c r="H174" s="78"/>
    </row>
    <row r="175" spans="1:8">
      <c r="A175" s="316"/>
      <c r="C175" s="264" t="s">
        <v>1154</v>
      </c>
      <c r="D175" s="250"/>
      <c r="E175" s="250"/>
      <c r="F175" s="78"/>
      <c r="G175" s="78"/>
      <c r="H175" s="78"/>
    </row>
    <row r="176" spans="1:8" ht="25.5">
      <c r="A176" s="316"/>
      <c r="B176" s="60" t="s">
        <v>127</v>
      </c>
      <c r="C176" s="55" t="s">
        <v>184</v>
      </c>
      <c r="D176" s="250" t="s">
        <v>48</v>
      </c>
      <c r="E176" s="250">
        <v>1</v>
      </c>
      <c r="F176" s="78"/>
      <c r="G176" s="78"/>
      <c r="H176" s="78"/>
    </row>
    <row r="177" spans="1:8" ht="25.5">
      <c r="A177" s="316"/>
      <c r="B177" s="60" t="s">
        <v>130</v>
      </c>
      <c r="C177" s="55" t="s">
        <v>860</v>
      </c>
      <c r="D177" s="250" t="s">
        <v>48</v>
      </c>
      <c r="E177" s="250">
        <v>2</v>
      </c>
      <c r="F177" s="78"/>
      <c r="G177" s="78"/>
      <c r="H177" s="78"/>
    </row>
    <row r="178" spans="1:8">
      <c r="A178" s="316"/>
      <c r="B178" s="60" t="s">
        <v>177</v>
      </c>
      <c r="C178" s="55" t="s">
        <v>858</v>
      </c>
      <c r="D178" s="250" t="s">
        <v>48</v>
      </c>
      <c r="E178" s="250">
        <v>1</v>
      </c>
      <c r="F178" s="78"/>
      <c r="G178" s="78"/>
      <c r="H178" s="78"/>
    </row>
    <row r="179" spans="1:8" ht="38.25">
      <c r="A179" s="316"/>
      <c r="B179" s="60" t="s">
        <v>180</v>
      </c>
      <c r="C179" s="55" t="s">
        <v>1153</v>
      </c>
      <c r="D179" s="250" t="s">
        <v>48</v>
      </c>
      <c r="E179" s="250">
        <v>1</v>
      </c>
      <c r="F179" s="78"/>
      <c r="G179" s="78"/>
      <c r="H179" s="78"/>
    </row>
    <row r="180" spans="1:8">
      <c r="A180" s="316" t="s">
        <v>157</v>
      </c>
      <c r="C180" s="264" t="s">
        <v>114</v>
      </c>
      <c r="D180" s="250"/>
      <c r="E180" s="250"/>
      <c r="F180" s="78"/>
      <c r="G180" s="78"/>
      <c r="H180" s="78"/>
    </row>
    <row r="181" spans="1:8" hidden="1">
      <c r="A181" s="316"/>
      <c r="C181" s="264" t="s">
        <v>1154</v>
      </c>
      <c r="D181" s="250"/>
      <c r="E181" s="250"/>
      <c r="F181" s="78"/>
      <c r="G181" s="78"/>
      <c r="H181" s="78"/>
    </row>
    <row r="182" spans="1:8" ht="25.5" hidden="1">
      <c r="A182" s="316"/>
      <c r="B182" s="60" t="s">
        <v>127</v>
      </c>
      <c r="C182" s="55" t="s">
        <v>184</v>
      </c>
      <c r="D182" s="250" t="s">
        <v>48</v>
      </c>
      <c r="E182" s="250">
        <v>1</v>
      </c>
      <c r="F182" s="78"/>
      <c r="G182" s="78"/>
      <c r="H182" s="78"/>
    </row>
    <row r="183" spans="1:8" hidden="1">
      <c r="A183" s="316"/>
      <c r="B183" s="60" t="s">
        <v>130</v>
      </c>
      <c r="C183" s="55" t="s">
        <v>181</v>
      </c>
      <c r="D183" s="250" t="s">
        <v>48</v>
      </c>
      <c r="E183" s="250">
        <v>1</v>
      </c>
      <c r="F183" s="78"/>
      <c r="G183" s="78"/>
      <c r="H183" s="78"/>
    </row>
    <row r="184" spans="1:8" hidden="1">
      <c r="A184" s="316"/>
      <c r="B184" s="60" t="s">
        <v>177</v>
      </c>
      <c r="C184" s="55" t="s">
        <v>858</v>
      </c>
      <c r="D184" s="250" t="s">
        <v>48</v>
      </c>
      <c r="E184" s="250">
        <v>1</v>
      </c>
      <c r="F184" s="78"/>
      <c r="G184" s="78"/>
      <c r="H184" s="78"/>
    </row>
    <row r="185" spans="1:8" ht="38.25" hidden="1">
      <c r="A185" s="316"/>
      <c r="B185" s="60" t="s">
        <v>180</v>
      </c>
      <c r="C185" s="55" t="s">
        <v>1153</v>
      </c>
      <c r="D185" s="250" t="s">
        <v>48</v>
      </c>
      <c r="E185" s="250">
        <v>1</v>
      </c>
      <c r="F185" s="78"/>
      <c r="G185" s="78"/>
      <c r="H185" s="78"/>
    </row>
    <row r="186" spans="1:8" ht="20.25" customHeight="1">
      <c r="A186" s="316" t="s">
        <v>161</v>
      </c>
      <c r="C186" s="55" t="s">
        <v>140</v>
      </c>
      <c r="D186" s="250" t="s">
        <v>48</v>
      </c>
      <c r="E186" s="250">
        <v>1</v>
      </c>
      <c r="F186" s="78"/>
      <c r="G186" s="78"/>
      <c r="H186" s="78"/>
    </row>
    <row r="187" spans="1:8" ht="20.25" customHeight="1">
      <c r="A187" s="316"/>
      <c r="C187" s="264" t="s">
        <v>1154</v>
      </c>
      <c r="D187" s="250"/>
      <c r="E187" s="250"/>
      <c r="F187" s="78"/>
      <c r="G187" s="78"/>
      <c r="H187" s="78"/>
    </row>
    <row r="188" spans="1:8" ht="25.5">
      <c r="A188" s="316"/>
      <c r="B188" s="60" t="s">
        <v>127</v>
      </c>
      <c r="C188" s="55" t="s">
        <v>674</v>
      </c>
      <c r="D188" s="250" t="s">
        <v>44</v>
      </c>
      <c r="E188" s="250"/>
      <c r="F188" s="78"/>
      <c r="G188" s="78"/>
      <c r="H188" s="78"/>
    </row>
    <row r="189" spans="1:8">
      <c r="A189" s="316"/>
      <c r="B189" s="60" t="s">
        <v>130</v>
      </c>
      <c r="C189" s="55" t="s">
        <v>181</v>
      </c>
      <c r="F189" s="78"/>
      <c r="G189" s="78"/>
      <c r="H189" s="78"/>
    </row>
    <row r="190" spans="1:8">
      <c r="A190" s="316"/>
      <c r="B190" s="114" t="s">
        <v>63</v>
      </c>
      <c r="C190" s="55" t="s">
        <v>949</v>
      </c>
      <c r="D190" s="250" t="s">
        <v>48</v>
      </c>
      <c r="E190" s="250">
        <f>E168+E174+E180</f>
        <v>4</v>
      </c>
      <c r="F190" s="78"/>
      <c r="G190" s="78"/>
      <c r="H190" s="78"/>
    </row>
    <row r="191" spans="1:8">
      <c r="A191" s="316"/>
      <c r="B191" s="114" t="s">
        <v>64</v>
      </c>
      <c r="C191" s="55" t="s">
        <v>969</v>
      </c>
      <c r="D191" s="250" t="s">
        <v>48</v>
      </c>
      <c r="E191" s="250">
        <v>1</v>
      </c>
      <c r="F191" s="78"/>
      <c r="G191" s="78"/>
      <c r="H191" s="78"/>
    </row>
    <row r="192" spans="1:8" ht="25.5">
      <c r="A192" s="316"/>
      <c r="B192" s="60" t="s">
        <v>177</v>
      </c>
      <c r="C192" s="55" t="s">
        <v>1155</v>
      </c>
      <c r="D192" s="250" t="s">
        <v>48</v>
      </c>
      <c r="E192" s="250">
        <v>1</v>
      </c>
      <c r="F192" s="78"/>
      <c r="G192" s="78"/>
      <c r="H192" s="78"/>
    </row>
    <row r="193" spans="1:8" ht="38.25">
      <c r="A193" s="316"/>
      <c r="B193" s="60" t="s">
        <v>180</v>
      </c>
      <c r="C193" s="55" t="s">
        <v>1153</v>
      </c>
      <c r="D193" s="250" t="s">
        <v>48</v>
      </c>
      <c r="E193" s="250">
        <v>1</v>
      </c>
      <c r="F193" s="78"/>
      <c r="G193" s="78"/>
      <c r="H193" s="78"/>
    </row>
    <row r="194" spans="1:8">
      <c r="A194" s="316" t="s">
        <v>162</v>
      </c>
      <c r="C194" s="55" t="s">
        <v>146</v>
      </c>
      <c r="D194" s="250"/>
      <c r="E194" s="250"/>
      <c r="F194" s="78"/>
      <c r="G194" s="78"/>
      <c r="H194" s="78"/>
    </row>
    <row r="195" spans="1:8">
      <c r="A195" s="316"/>
      <c r="B195" s="60" t="s">
        <v>127</v>
      </c>
      <c r="C195" s="55" t="s">
        <v>188</v>
      </c>
      <c r="D195" s="250" t="s">
        <v>62</v>
      </c>
      <c r="E195" s="250">
        <f>(E168+E174)*2</f>
        <v>8</v>
      </c>
      <c r="F195" s="78"/>
      <c r="G195" s="78"/>
      <c r="H195" s="78"/>
    </row>
    <row r="196" spans="1:8" ht="25.5">
      <c r="A196" s="316"/>
      <c r="B196" s="60" t="s">
        <v>130</v>
      </c>
      <c r="C196" s="55" t="s">
        <v>951</v>
      </c>
      <c r="D196" s="250" t="s">
        <v>95</v>
      </c>
      <c r="E196" s="250">
        <v>1</v>
      </c>
      <c r="F196" s="78"/>
      <c r="G196" s="78"/>
      <c r="H196" s="78"/>
    </row>
    <row r="197" spans="1:8" ht="21" customHeight="1">
      <c r="A197" s="250"/>
      <c r="C197" s="264" t="s">
        <v>147</v>
      </c>
      <c r="D197" s="250"/>
      <c r="E197" s="250"/>
      <c r="F197" s="78"/>
      <c r="G197" s="78"/>
      <c r="H197" s="78"/>
    </row>
    <row r="198" spans="1:8" ht="25.5">
      <c r="A198" s="316" t="s">
        <v>190</v>
      </c>
      <c r="C198" s="55" t="s">
        <v>861</v>
      </c>
      <c r="D198" s="250" t="s">
        <v>141</v>
      </c>
      <c r="E198" s="250">
        <v>2</v>
      </c>
      <c r="F198" s="78"/>
      <c r="G198" s="78"/>
      <c r="H198" s="78"/>
    </row>
    <row r="199" spans="1:8">
      <c r="A199" s="316"/>
      <c r="C199" s="264" t="s">
        <v>1154</v>
      </c>
      <c r="D199" s="250"/>
      <c r="E199" s="250"/>
      <c r="F199" s="78"/>
      <c r="G199" s="78"/>
      <c r="H199" s="78"/>
    </row>
    <row r="200" spans="1:8" ht="25.5">
      <c r="A200" s="316"/>
      <c r="B200" s="60" t="s">
        <v>127</v>
      </c>
      <c r="C200" s="55" t="s">
        <v>184</v>
      </c>
      <c r="D200" s="250" t="s">
        <v>141</v>
      </c>
      <c r="E200" s="250">
        <v>1</v>
      </c>
      <c r="F200" s="78"/>
      <c r="G200" s="78"/>
      <c r="H200" s="78"/>
    </row>
    <row r="201" spans="1:8" ht="25.5">
      <c r="A201" s="316"/>
      <c r="B201" s="60" t="s">
        <v>130</v>
      </c>
      <c r="C201" s="55" t="s">
        <v>862</v>
      </c>
      <c r="D201" s="250" t="s">
        <v>141</v>
      </c>
      <c r="E201" s="250">
        <v>1</v>
      </c>
      <c r="F201" s="78"/>
      <c r="G201" s="78"/>
      <c r="H201" s="78"/>
    </row>
    <row r="202" spans="1:8">
      <c r="A202" s="316"/>
      <c r="B202" s="60" t="s">
        <v>177</v>
      </c>
      <c r="C202" s="55" t="s">
        <v>858</v>
      </c>
      <c r="D202" s="250" t="s">
        <v>141</v>
      </c>
      <c r="E202" s="250">
        <v>1</v>
      </c>
      <c r="F202" s="78"/>
      <c r="G202" s="78"/>
      <c r="H202" s="78"/>
    </row>
    <row r="203" spans="1:8" ht="38.25">
      <c r="A203" s="316"/>
      <c r="B203" s="60" t="s">
        <v>180</v>
      </c>
      <c r="C203" s="55" t="s">
        <v>1153</v>
      </c>
      <c r="D203" s="250" t="s">
        <v>141</v>
      </c>
      <c r="E203" s="250">
        <v>1</v>
      </c>
      <c r="F203" s="78"/>
      <c r="G203" s="78"/>
      <c r="H203" s="78"/>
    </row>
    <row r="204" spans="1:8">
      <c r="A204" s="316" t="s">
        <v>191</v>
      </c>
      <c r="C204" s="55" t="s">
        <v>146</v>
      </c>
      <c r="D204" s="250"/>
      <c r="E204" s="250"/>
      <c r="F204" s="78"/>
      <c r="G204" s="78"/>
      <c r="H204" s="78"/>
    </row>
    <row r="205" spans="1:8">
      <c r="A205" s="316"/>
      <c r="B205" s="60" t="s">
        <v>127</v>
      </c>
      <c r="C205" s="55" t="s">
        <v>859</v>
      </c>
      <c r="D205" s="250" t="s">
        <v>62</v>
      </c>
      <c r="E205" s="250">
        <f>E198*2</f>
        <v>4</v>
      </c>
      <c r="F205" s="78"/>
      <c r="G205" s="78"/>
      <c r="H205" s="78"/>
    </row>
    <row r="206" spans="1:8" ht="25.5">
      <c r="A206" s="316"/>
      <c r="B206" s="60" t="s">
        <v>130</v>
      </c>
      <c r="C206" s="55" t="s">
        <v>957</v>
      </c>
      <c r="D206" s="250" t="s">
        <v>48</v>
      </c>
      <c r="E206" s="250">
        <v>1</v>
      </c>
      <c r="F206" s="78"/>
      <c r="G206" s="78"/>
      <c r="H206" s="78"/>
    </row>
    <row r="207" spans="1:8" ht="14.65" customHeight="1">
      <c r="A207" s="316" t="s">
        <v>672</v>
      </c>
      <c r="B207" s="428" t="s">
        <v>714</v>
      </c>
      <c r="C207" s="428"/>
      <c r="D207" s="428"/>
      <c r="E207" s="250"/>
      <c r="F207" s="78"/>
      <c r="G207" s="78"/>
      <c r="H207" s="78"/>
    </row>
    <row r="208" spans="1:8">
      <c r="A208" s="250"/>
      <c r="B208" s="60" t="s">
        <v>63</v>
      </c>
      <c r="C208" s="55" t="s">
        <v>164</v>
      </c>
      <c r="E208" s="250"/>
      <c r="F208" s="78"/>
      <c r="G208" s="78"/>
      <c r="H208" s="78"/>
    </row>
    <row r="209" spans="1:8">
      <c r="A209" s="250"/>
      <c r="B209" s="114" t="s">
        <v>127</v>
      </c>
      <c r="C209" s="55" t="s">
        <v>192</v>
      </c>
      <c r="D209" s="250" t="s">
        <v>62</v>
      </c>
      <c r="E209" s="250">
        <f>E138+E144+E150</f>
        <v>11</v>
      </c>
      <c r="F209" s="78"/>
      <c r="G209" s="78"/>
      <c r="H209" s="78"/>
    </row>
    <row r="210" spans="1:8">
      <c r="A210" s="250"/>
      <c r="B210" s="114" t="s">
        <v>130</v>
      </c>
      <c r="C210" s="55" t="s">
        <v>174</v>
      </c>
      <c r="D210" s="250" t="s">
        <v>62</v>
      </c>
      <c r="E210" s="250">
        <f>E168+E174+E180</f>
        <v>4</v>
      </c>
      <c r="F210" s="78"/>
      <c r="G210" s="78"/>
      <c r="H210" s="78"/>
    </row>
    <row r="211" spans="1:8">
      <c r="A211" s="250"/>
      <c r="B211" s="114" t="s">
        <v>177</v>
      </c>
      <c r="C211" s="55" t="s">
        <v>695</v>
      </c>
      <c r="D211" s="250" t="s">
        <v>62</v>
      </c>
      <c r="E211" s="250">
        <f>E198</f>
        <v>2</v>
      </c>
      <c r="F211" s="78"/>
      <c r="G211" s="78"/>
      <c r="H211" s="78"/>
    </row>
    <row r="212" spans="1:8" ht="38.25">
      <c r="A212" s="250"/>
      <c r="B212" s="60" t="s">
        <v>64</v>
      </c>
      <c r="C212" s="55" t="s">
        <v>956</v>
      </c>
      <c r="D212" s="250" t="s">
        <v>4</v>
      </c>
      <c r="E212" s="250">
        <v>2</v>
      </c>
      <c r="F212" s="78"/>
      <c r="G212" s="78"/>
      <c r="H212" s="78"/>
    </row>
    <row r="213" spans="1:8">
      <c r="A213" s="250"/>
      <c r="B213" s="60" t="s">
        <v>65</v>
      </c>
      <c r="C213" s="55" t="s">
        <v>696</v>
      </c>
      <c r="D213" s="250" t="s">
        <v>5</v>
      </c>
      <c r="E213" s="250">
        <v>1</v>
      </c>
      <c r="F213" s="78"/>
      <c r="G213" s="78"/>
      <c r="H213" s="78"/>
    </row>
    <row r="214" spans="1:8">
      <c r="A214" s="250"/>
      <c r="B214" s="60" t="s">
        <v>66</v>
      </c>
      <c r="C214" s="55" t="s">
        <v>167</v>
      </c>
      <c r="D214" s="250" t="s">
        <v>4</v>
      </c>
      <c r="E214" s="250">
        <v>1</v>
      </c>
      <c r="F214" s="78"/>
      <c r="G214" s="78"/>
      <c r="H214" s="78"/>
    </row>
    <row r="215" spans="1:8">
      <c r="A215" s="250"/>
      <c r="B215" s="60" t="s">
        <v>67</v>
      </c>
      <c r="C215" s="60" t="s">
        <v>864</v>
      </c>
      <c r="D215" s="250" t="s">
        <v>4</v>
      </c>
      <c r="E215" s="250">
        <v>1</v>
      </c>
      <c r="F215" s="78"/>
      <c r="G215" s="78"/>
      <c r="H215" s="78"/>
    </row>
    <row r="216" spans="1:8">
      <c r="A216" s="250"/>
      <c r="B216" s="60" t="s">
        <v>74</v>
      </c>
      <c r="C216" s="55" t="s">
        <v>662</v>
      </c>
      <c r="D216" s="250" t="s">
        <v>4</v>
      </c>
      <c r="E216" s="250">
        <v>1</v>
      </c>
      <c r="F216" s="78"/>
      <c r="G216" s="78"/>
      <c r="H216" s="78"/>
    </row>
    <row r="217" spans="1:8">
      <c r="A217" s="250"/>
      <c r="B217" s="60" t="s">
        <v>69</v>
      </c>
      <c r="C217" s="55" t="s">
        <v>663</v>
      </c>
      <c r="D217" s="250" t="s">
        <v>4</v>
      </c>
      <c r="E217" s="250">
        <v>2</v>
      </c>
      <c r="F217" s="78"/>
      <c r="G217" s="78"/>
      <c r="H217" s="78"/>
    </row>
    <row r="218" spans="1:8" ht="32.25" customHeight="1">
      <c r="A218" s="250"/>
      <c r="B218" s="60" t="s">
        <v>70</v>
      </c>
      <c r="C218" s="55" t="s">
        <v>954</v>
      </c>
      <c r="D218" s="250" t="s">
        <v>62</v>
      </c>
      <c r="E218" s="250">
        <v>1</v>
      </c>
      <c r="F218" s="78"/>
      <c r="G218" s="78"/>
      <c r="H218" s="78"/>
    </row>
    <row r="219" spans="1:8">
      <c r="A219" s="250"/>
      <c r="B219" s="60" t="s">
        <v>175</v>
      </c>
      <c r="C219" s="55" t="s">
        <v>768</v>
      </c>
      <c r="D219" s="250" t="s">
        <v>5</v>
      </c>
      <c r="E219" s="65">
        <v>1</v>
      </c>
      <c r="F219" s="78"/>
      <c r="G219" s="78"/>
      <c r="H219" s="78"/>
    </row>
    <row r="220" spans="1:8" ht="25.5">
      <c r="A220" s="250"/>
      <c r="B220" s="253" t="s">
        <v>72</v>
      </c>
      <c r="C220" s="55" t="s">
        <v>189</v>
      </c>
      <c r="D220" s="250" t="s">
        <v>5</v>
      </c>
      <c r="E220" s="65">
        <v>1</v>
      </c>
      <c r="F220" s="78"/>
      <c r="G220" s="78"/>
      <c r="H220" s="78"/>
    </row>
    <row r="221" spans="1:8">
      <c r="A221" s="250"/>
      <c r="B221" s="60" t="s">
        <v>176</v>
      </c>
      <c r="C221" s="55" t="s">
        <v>710</v>
      </c>
      <c r="D221" s="250" t="s">
        <v>5</v>
      </c>
      <c r="E221" s="250">
        <v>1</v>
      </c>
      <c r="F221" s="78"/>
      <c r="G221" s="78"/>
      <c r="H221" s="78"/>
    </row>
    <row r="222" spans="1:8" ht="17.25" customHeight="1">
      <c r="A222" s="250" t="s">
        <v>159</v>
      </c>
      <c r="B222" s="422" t="s">
        <v>231</v>
      </c>
      <c r="C222" s="422"/>
      <c r="D222" s="422"/>
      <c r="E222" s="250"/>
      <c r="F222" s="78"/>
      <c r="G222" s="78"/>
      <c r="H222" s="78"/>
    </row>
    <row r="223" spans="1:8">
      <c r="A223" s="250"/>
      <c r="B223" s="60" t="s">
        <v>127</v>
      </c>
      <c r="C223" s="248" t="s">
        <v>817</v>
      </c>
      <c r="D223" s="247"/>
      <c r="E223" s="250"/>
      <c r="F223" s="78"/>
      <c r="G223" s="78"/>
      <c r="H223" s="78"/>
    </row>
    <row r="224" spans="1:8">
      <c r="A224" s="250"/>
      <c r="B224" s="60" t="s">
        <v>63</v>
      </c>
      <c r="C224" s="55" t="s">
        <v>707</v>
      </c>
      <c r="D224" s="250" t="s">
        <v>4</v>
      </c>
      <c r="E224" s="250">
        <v>2</v>
      </c>
      <c r="F224" s="78"/>
      <c r="G224" s="78"/>
      <c r="H224" s="78"/>
    </row>
    <row r="225" spans="1:8">
      <c r="A225" s="250"/>
      <c r="B225" s="60" t="s">
        <v>64</v>
      </c>
      <c r="C225" s="55" t="s">
        <v>703</v>
      </c>
      <c r="D225" s="250" t="s">
        <v>4</v>
      </c>
      <c r="E225" s="250">
        <v>2</v>
      </c>
      <c r="F225" s="78"/>
      <c r="G225" s="78"/>
      <c r="H225" s="78"/>
    </row>
    <row r="226" spans="1:8">
      <c r="A226" s="250"/>
      <c r="B226" s="60" t="s">
        <v>65</v>
      </c>
      <c r="C226" s="55" t="s">
        <v>704</v>
      </c>
      <c r="D226" s="250" t="s">
        <v>4</v>
      </c>
      <c r="E226" s="250">
        <v>1</v>
      </c>
      <c r="F226" s="78"/>
      <c r="G226" s="78"/>
      <c r="H226" s="78"/>
    </row>
    <row r="227" spans="1:8">
      <c r="A227" s="250"/>
      <c r="B227" s="60" t="s">
        <v>66</v>
      </c>
      <c r="C227" s="55" t="s">
        <v>706</v>
      </c>
      <c r="D227" s="250" t="s">
        <v>48</v>
      </c>
      <c r="E227" s="250">
        <v>5</v>
      </c>
      <c r="F227" s="78"/>
      <c r="G227" s="78"/>
      <c r="H227" s="78"/>
    </row>
    <row r="228" spans="1:8" ht="25.5">
      <c r="A228" s="250"/>
      <c r="B228" s="60" t="s">
        <v>67</v>
      </c>
      <c r="C228" s="55" t="s">
        <v>951</v>
      </c>
      <c r="D228" s="250" t="s">
        <v>95</v>
      </c>
      <c r="E228" s="250">
        <v>1</v>
      </c>
      <c r="F228" s="78"/>
      <c r="G228" s="78"/>
      <c r="H228" s="78"/>
    </row>
    <row r="229" spans="1:8">
      <c r="A229" s="250"/>
      <c r="B229" s="60" t="s">
        <v>74</v>
      </c>
      <c r="C229" s="55" t="s">
        <v>705</v>
      </c>
      <c r="D229" s="250" t="s">
        <v>95</v>
      </c>
      <c r="E229" s="250">
        <v>1</v>
      </c>
      <c r="F229" s="78"/>
      <c r="G229" s="78"/>
      <c r="H229" s="78"/>
    </row>
    <row r="230" spans="1:8">
      <c r="A230" s="250"/>
      <c r="B230" s="60" t="s">
        <v>69</v>
      </c>
      <c r="C230" s="55" t="s">
        <v>710</v>
      </c>
      <c r="D230" s="250" t="s">
        <v>95</v>
      </c>
      <c r="E230" s="250">
        <v>1</v>
      </c>
      <c r="F230" s="78"/>
      <c r="G230" s="78"/>
      <c r="H230" s="78"/>
    </row>
    <row r="231" spans="1:8" ht="14.25" hidden="1" customHeight="1">
      <c r="A231" s="316" t="s">
        <v>672</v>
      </c>
      <c r="C231" s="264" t="s">
        <v>163</v>
      </c>
      <c r="D231" s="250"/>
      <c r="E231" s="250"/>
      <c r="F231" s="78"/>
      <c r="G231" s="78"/>
      <c r="H231" s="78"/>
    </row>
    <row r="232" spans="1:8" ht="14.25" hidden="1" customHeight="1">
      <c r="A232" s="250"/>
      <c r="B232" s="60" t="s">
        <v>63</v>
      </c>
      <c r="C232" s="55" t="s">
        <v>164</v>
      </c>
      <c r="E232" s="250"/>
      <c r="F232" s="78"/>
      <c r="G232" s="78"/>
      <c r="H232" s="78"/>
    </row>
    <row r="233" spans="1:8" ht="14.25" hidden="1" customHeight="1">
      <c r="A233" s="250"/>
      <c r="B233" s="114" t="s">
        <v>127</v>
      </c>
      <c r="C233" s="55" t="s">
        <v>192</v>
      </c>
      <c r="D233" s="250" t="s">
        <v>62</v>
      </c>
      <c r="E233" s="250">
        <f>E138+E144+E150</f>
        <v>11</v>
      </c>
      <c r="F233" s="78"/>
      <c r="G233" s="78"/>
      <c r="H233" s="78"/>
    </row>
    <row r="234" spans="1:8" ht="14.25" hidden="1" customHeight="1">
      <c r="A234" s="250"/>
      <c r="B234" s="114" t="s">
        <v>130</v>
      </c>
      <c r="C234" s="55" t="s">
        <v>174</v>
      </c>
      <c r="D234" s="250" t="s">
        <v>62</v>
      </c>
      <c r="E234" s="250">
        <f>E168+E174+E180</f>
        <v>4</v>
      </c>
      <c r="F234" s="78"/>
      <c r="G234" s="78"/>
      <c r="H234" s="78"/>
    </row>
    <row r="235" spans="1:8" ht="14.25" hidden="1" customHeight="1">
      <c r="A235" s="250"/>
      <c r="B235" s="60" t="s">
        <v>64</v>
      </c>
      <c r="C235" s="55" t="s">
        <v>667</v>
      </c>
      <c r="D235" s="250"/>
      <c r="E235" s="250"/>
      <c r="F235" s="78"/>
      <c r="G235" s="78"/>
      <c r="H235" s="78"/>
    </row>
    <row r="236" spans="1:8" ht="14.25" hidden="1" customHeight="1">
      <c r="A236" s="250"/>
      <c r="B236" s="114" t="s">
        <v>127</v>
      </c>
      <c r="C236" s="55" t="s">
        <v>666</v>
      </c>
      <c r="D236" s="250" t="s">
        <v>4</v>
      </c>
      <c r="E236" s="250">
        <v>2</v>
      </c>
      <c r="F236" s="78"/>
      <c r="G236" s="78"/>
      <c r="H236" s="78"/>
    </row>
    <row r="237" spans="1:8" ht="14.25" hidden="1" customHeight="1">
      <c r="A237" s="250"/>
      <c r="B237" s="114" t="s">
        <v>130</v>
      </c>
      <c r="C237" s="55" t="s">
        <v>661</v>
      </c>
      <c r="D237" s="250" t="s">
        <v>4</v>
      </c>
      <c r="E237" s="250">
        <v>2</v>
      </c>
      <c r="F237" s="78"/>
      <c r="G237" s="78"/>
      <c r="H237" s="78"/>
    </row>
    <row r="238" spans="1:8" ht="14.25" hidden="1" customHeight="1">
      <c r="A238" s="250"/>
      <c r="B238" s="60" t="s">
        <v>65</v>
      </c>
      <c r="C238" s="55" t="s">
        <v>660</v>
      </c>
      <c r="D238" s="250"/>
      <c r="E238" s="250"/>
      <c r="F238" s="78"/>
      <c r="G238" s="78"/>
      <c r="H238" s="78"/>
    </row>
    <row r="239" spans="1:8" ht="14.25" hidden="1" customHeight="1">
      <c r="A239" s="250"/>
      <c r="B239" s="114" t="s">
        <v>127</v>
      </c>
      <c r="C239" s="55" t="s">
        <v>673</v>
      </c>
      <c r="D239" s="250" t="s">
        <v>48</v>
      </c>
      <c r="E239" s="250">
        <v>1</v>
      </c>
      <c r="F239" s="78"/>
      <c r="G239" s="78"/>
      <c r="H239" s="78"/>
    </row>
    <row r="240" spans="1:8" ht="14.25" hidden="1" customHeight="1">
      <c r="A240" s="250"/>
      <c r="B240" s="114" t="s">
        <v>130</v>
      </c>
      <c r="C240" s="55" t="s">
        <v>664</v>
      </c>
      <c r="D240" s="250" t="s">
        <v>48</v>
      </c>
      <c r="E240" s="250">
        <v>1</v>
      </c>
      <c r="F240" s="78"/>
      <c r="G240" s="78"/>
      <c r="H240" s="78"/>
    </row>
    <row r="241" spans="1:8" ht="14.25" hidden="1" customHeight="1">
      <c r="A241" s="250"/>
      <c r="B241" s="114" t="s">
        <v>177</v>
      </c>
      <c r="C241" s="55" t="s">
        <v>195</v>
      </c>
      <c r="D241" s="250" t="s">
        <v>48</v>
      </c>
      <c r="E241" s="250">
        <v>1</v>
      </c>
      <c r="F241" s="78"/>
      <c r="G241" s="78"/>
      <c r="H241" s="78"/>
    </row>
    <row r="242" spans="1:8" ht="14.25" hidden="1" customHeight="1">
      <c r="A242" s="250"/>
      <c r="B242" s="60" t="s">
        <v>66</v>
      </c>
      <c r="C242" s="55" t="s">
        <v>166</v>
      </c>
      <c r="D242" s="250" t="s">
        <v>5</v>
      </c>
      <c r="E242" s="250">
        <v>1</v>
      </c>
      <c r="F242" s="78"/>
      <c r="G242" s="78"/>
      <c r="H242" s="78"/>
    </row>
    <row r="243" spans="1:8" ht="14.25" hidden="1" customHeight="1">
      <c r="A243" s="250"/>
      <c r="B243" s="60" t="s">
        <v>67</v>
      </c>
      <c r="C243" s="55" t="s">
        <v>167</v>
      </c>
      <c r="D243" s="250" t="s">
        <v>4</v>
      </c>
      <c r="E243" s="250">
        <v>1</v>
      </c>
      <c r="F243" s="78"/>
      <c r="G243" s="78"/>
      <c r="H243" s="78"/>
    </row>
    <row r="244" spans="1:8" ht="14.25" hidden="1" customHeight="1">
      <c r="A244" s="250"/>
      <c r="B244" s="60" t="s">
        <v>74</v>
      </c>
      <c r="C244" s="55" t="s">
        <v>168</v>
      </c>
      <c r="D244" s="250" t="s">
        <v>4</v>
      </c>
      <c r="E244" s="250">
        <v>1</v>
      </c>
      <c r="F244" s="78"/>
      <c r="G244" s="78"/>
      <c r="H244" s="78"/>
    </row>
    <row r="245" spans="1:8" ht="14.25" hidden="1" customHeight="1">
      <c r="A245" s="250"/>
      <c r="B245" s="60" t="s">
        <v>69</v>
      </c>
      <c r="C245" s="60" t="s">
        <v>171</v>
      </c>
      <c r="D245" s="250" t="s">
        <v>4</v>
      </c>
      <c r="E245" s="250">
        <v>2</v>
      </c>
      <c r="F245" s="78"/>
      <c r="G245" s="78"/>
      <c r="H245" s="78"/>
    </row>
    <row r="246" spans="1:8" ht="14.25" hidden="1" customHeight="1">
      <c r="A246" s="250"/>
      <c r="B246" s="60" t="s">
        <v>70</v>
      </c>
      <c r="C246" s="55" t="s">
        <v>662</v>
      </c>
      <c r="D246" s="250" t="s">
        <v>4</v>
      </c>
      <c r="E246" s="250">
        <v>1</v>
      </c>
      <c r="F246" s="78"/>
      <c r="G246" s="78"/>
      <c r="H246" s="78"/>
    </row>
    <row r="247" spans="1:8" ht="14.25" hidden="1" customHeight="1">
      <c r="A247" s="250"/>
      <c r="B247" s="60" t="s">
        <v>175</v>
      </c>
      <c r="C247" s="55" t="s">
        <v>165</v>
      </c>
      <c r="D247" s="250" t="s">
        <v>4</v>
      </c>
      <c r="E247" s="250">
        <v>2</v>
      </c>
      <c r="F247" s="78"/>
      <c r="G247" s="78"/>
      <c r="H247" s="78"/>
    </row>
    <row r="248" spans="1:8" ht="14.25" hidden="1" customHeight="1">
      <c r="A248" s="250"/>
      <c r="B248" s="60" t="s">
        <v>72</v>
      </c>
      <c r="C248" s="55" t="s">
        <v>663</v>
      </c>
      <c r="D248" s="250" t="s">
        <v>4</v>
      </c>
      <c r="E248" s="250">
        <v>2</v>
      </c>
      <c r="F248" s="78"/>
      <c r="G248" s="78"/>
      <c r="H248" s="78"/>
    </row>
    <row r="249" spans="1:8" ht="14.25" hidden="1" customHeight="1">
      <c r="A249" s="250"/>
      <c r="B249" s="60" t="s">
        <v>176</v>
      </c>
      <c r="C249" s="55" t="s">
        <v>172</v>
      </c>
      <c r="D249" s="250" t="s">
        <v>62</v>
      </c>
      <c r="E249" s="250">
        <v>1</v>
      </c>
      <c r="F249" s="78"/>
      <c r="G249" s="78"/>
      <c r="H249" s="78"/>
    </row>
    <row r="250" spans="1:8" ht="14.25" hidden="1" customHeight="1">
      <c r="A250" s="250"/>
      <c r="B250" s="60" t="s">
        <v>179</v>
      </c>
      <c r="C250" s="55" t="s">
        <v>45</v>
      </c>
      <c r="D250" s="250" t="s">
        <v>5</v>
      </c>
      <c r="E250" s="250">
        <v>1</v>
      </c>
      <c r="F250" s="78"/>
      <c r="G250" s="78"/>
      <c r="H250" s="78"/>
    </row>
    <row r="251" spans="1:8" ht="14.25" hidden="1" customHeight="1">
      <c r="A251" s="250"/>
      <c r="B251" s="114" t="s">
        <v>127</v>
      </c>
      <c r="C251" s="55" t="s">
        <v>178</v>
      </c>
      <c r="D251" s="250"/>
      <c r="E251" s="250"/>
      <c r="F251" s="78"/>
      <c r="G251" s="78"/>
      <c r="H251" s="78"/>
    </row>
    <row r="252" spans="1:8" ht="14.25" hidden="1" customHeight="1">
      <c r="A252" s="250"/>
      <c r="B252" s="114" t="s">
        <v>130</v>
      </c>
      <c r="C252" s="55" t="s">
        <v>169</v>
      </c>
      <c r="D252" s="250" t="s">
        <v>5</v>
      </c>
      <c r="E252" s="250">
        <v>1</v>
      </c>
      <c r="F252" s="78"/>
      <c r="G252" s="78"/>
      <c r="H252" s="78"/>
    </row>
    <row r="253" spans="1:8" ht="14.25" hidden="1" customHeight="1">
      <c r="A253" s="250"/>
      <c r="B253" s="114" t="s">
        <v>177</v>
      </c>
      <c r="C253" s="55" t="s">
        <v>170</v>
      </c>
      <c r="D253" s="250" t="s">
        <v>5</v>
      </c>
      <c r="E253" s="250">
        <v>1</v>
      </c>
      <c r="F253" s="78"/>
      <c r="G253" s="78"/>
      <c r="H253" s="78"/>
    </row>
    <row r="254" spans="1:8" ht="25.5" hidden="1" customHeight="1">
      <c r="A254" s="250"/>
      <c r="B254" s="253" t="s">
        <v>196</v>
      </c>
      <c r="C254" s="55" t="s">
        <v>189</v>
      </c>
      <c r="D254" s="250" t="s">
        <v>5</v>
      </c>
      <c r="E254" s="250">
        <v>1</v>
      </c>
      <c r="F254" s="78"/>
      <c r="G254" s="78"/>
      <c r="H254" s="78"/>
    </row>
    <row r="255" spans="1:8" ht="14.25" hidden="1" customHeight="1">
      <c r="A255" s="250"/>
      <c r="B255" s="60" t="s">
        <v>668</v>
      </c>
      <c r="C255" s="55" t="s">
        <v>173</v>
      </c>
      <c r="D255" s="250" t="s">
        <v>5</v>
      </c>
      <c r="E255" s="250">
        <v>1</v>
      </c>
      <c r="F255" s="78"/>
      <c r="G255" s="78"/>
      <c r="H255" s="78"/>
    </row>
    <row r="256" spans="1:8" ht="25.5">
      <c r="A256" s="250"/>
      <c r="B256" s="60" t="s">
        <v>130</v>
      </c>
      <c r="C256" s="55" t="s">
        <v>712</v>
      </c>
      <c r="D256" s="426" t="s">
        <v>1159</v>
      </c>
      <c r="E256" s="426"/>
      <c r="F256" s="78"/>
      <c r="G256" s="78"/>
      <c r="H256" s="78"/>
    </row>
    <row r="257" spans="1:9">
      <c r="A257" s="250"/>
      <c r="C257" s="55"/>
      <c r="D257" s="250"/>
      <c r="E257" s="250"/>
      <c r="F257" s="78"/>
      <c r="G257" s="78"/>
      <c r="H257" s="78"/>
    </row>
    <row r="258" spans="1:9" ht="15.75" customHeight="1">
      <c r="A258" s="250" t="s">
        <v>201</v>
      </c>
      <c r="B258" s="424" t="s">
        <v>158</v>
      </c>
      <c r="C258" s="424"/>
      <c r="D258" s="424"/>
      <c r="E258" s="424"/>
      <c r="F258" s="78"/>
      <c r="G258" s="78"/>
      <c r="H258" s="78"/>
    </row>
    <row r="259" spans="1:9">
      <c r="A259" s="316" t="s">
        <v>713</v>
      </c>
      <c r="B259" s="60" t="s">
        <v>63</v>
      </c>
      <c r="C259" s="55" t="s">
        <v>160</v>
      </c>
      <c r="D259" s="250" t="s">
        <v>141</v>
      </c>
      <c r="E259" s="250">
        <v>1</v>
      </c>
      <c r="F259" s="78"/>
      <c r="G259" s="78"/>
      <c r="H259" s="78"/>
    </row>
    <row r="260" spans="1:9" ht="25.5">
      <c r="A260" s="250"/>
      <c r="B260" s="60" t="s">
        <v>64</v>
      </c>
      <c r="C260" s="55" t="s">
        <v>801</v>
      </c>
      <c r="D260" s="250"/>
      <c r="E260" s="250"/>
      <c r="F260" s="78"/>
      <c r="G260" s="78"/>
      <c r="H260" s="78"/>
    </row>
    <row r="261" spans="1:9">
      <c r="A261" s="250"/>
      <c r="B261" s="60" t="s">
        <v>127</v>
      </c>
      <c r="C261" s="55" t="s">
        <v>192</v>
      </c>
      <c r="D261" s="250" t="s">
        <v>48</v>
      </c>
      <c r="E261" s="250">
        <f>E138+E144+E150</f>
        <v>11</v>
      </c>
      <c r="F261" s="78"/>
      <c r="G261" s="78"/>
      <c r="H261" s="78"/>
    </row>
    <row r="262" spans="1:9">
      <c r="A262" s="250"/>
      <c r="B262" s="60" t="s">
        <v>130</v>
      </c>
      <c r="C262" s="55" t="s">
        <v>174</v>
      </c>
      <c r="D262" s="250" t="s">
        <v>48</v>
      </c>
      <c r="E262" s="250">
        <f>E168+E174+E180</f>
        <v>4</v>
      </c>
      <c r="F262" s="78"/>
      <c r="G262" s="78"/>
      <c r="H262" s="78"/>
    </row>
    <row r="263" spans="1:9">
      <c r="A263" s="250"/>
      <c r="B263" s="60" t="s">
        <v>65</v>
      </c>
      <c r="C263" s="55" t="s">
        <v>703</v>
      </c>
      <c r="D263" s="250" t="s">
        <v>48</v>
      </c>
      <c r="E263" s="250">
        <v>1</v>
      </c>
      <c r="F263" s="78"/>
      <c r="G263" s="78"/>
      <c r="H263" s="78"/>
    </row>
    <row r="264" spans="1:9">
      <c r="A264" s="250"/>
      <c r="B264" s="60" t="s">
        <v>867</v>
      </c>
      <c r="C264" s="55" t="s">
        <v>167</v>
      </c>
      <c r="D264" s="250" t="s">
        <v>48</v>
      </c>
      <c r="E264" s="250">
        <v>1</v>
      </c>
      <c r="F264" s="78"/>
      <c r="G264" s="78"/>
      <c r="H264" s="78"/>
    </row>
    <row r="265" spans="1:9" ht="25.5">
      <c r="A265" s="250"/>
      <c r="B265" s="60" t="s">
        <v>67</v>
      </c>
      <c r="C265" s="55" t="s">
        <v>958</v>
      </c>
      <c r="D265" s="250" t="s">
        <v>5</v>
      </c>
      <c r="E265" s="250">
        <v>1</v>
      </c>
      <c r="F265" s="78"/>
      <c r="G265" s="78"/>
      <c r="H265" s="78"/>
    </row>
    <row r="266" spans="1:9" ht="25.5">
      <c r="A266" s="250"/>
      <c r="B266" s="60" t="s">
        <v>74</v>
      </c>
      <c r="C266" s="55" t="s">
        <v>953</v>
      </c>
      <c r="D266" s="250" t="s">
        <v>48</v>
      </c>
      <c r="E266" s="250">
        <v>1</v>
      </c>
      <c r="F266" s="78"/>
      <c r="G266" s="78"/>
      <c r="H266" s="78"/>
    </row>
    <row r="267" spans="1:9" ht="15.75" customHeight="1">
      <c r="A267" s="250" t="s">
        <v>202</v>
      </c>
      <c r="B267" s="428" t="s">
        <v>194</v>
      </c>
      <c r="C267" s="428"/>
      <c r="D267" s="250"/>
      <c r="E267" s="250"/>
      <c r="F267" s="78"/>
      <c r="G267" s="78"/>
      <c r="H267" s="78"/>
    </row>
    <row r="268" spans="1:9" ht="45" customHeight="1">
      <c r="A268" s="250" t="s">
        <v>868</v>
      </c>
      <c r="B268" s="441" t="s">
        <v>1292</v>
      </c>
      <c r="C268" s="441"/>
      <c r="D268" s="250"/>
      <c r="E268" s="250"/>
      <c r="F268" s="78"/>
      <c r="G268" s="78"/>
      <c r="H268" s="78"/>
    </row>
    <row r="269" spans="1:9" ht="24" customHeight="1">
      <c r="A269" s="378"/>
      <c r="B269" s="381" t="s">
        <v>611</v>
      </c>
      <c r="C269" s="381" t="s">
        <v>1311</v>
      </c>
      <c r="D269" s="378" t="s">
        <v>46</v>
      </c>
      <c r="E269" s="378">
        <f>'Schedule B1'!E270</f>
        <v>240</v>
      </c>
      <c r="F269" s="78"/>
      <c r="G269" s="78"/>
      <c r="H269" s="78"/>
      <c r="I269" s="380"/>
    </row>
    <row r="270" spans="1:9" ht="20.25" customHeight="1">
      <c r="A270" s="378"/>
      <c r="B270" s="381" t="s">
        <v>612</v>
      </c>
      <c r="C270" s="381" t="s">
        <v>1312</v>
      </c>
      <c r="D270" s="378" t="s">
        <v>62</v>
      </c>
      <c r="E270" s="378">
        <f>'Schedule B1'!E271</f>
        <v>12</v>
      </c>
      <c r="F270" s="78"/>
      <c r="G270" s="78"/>
      <c r="H270" s="78"/>
      <c r="I270" s="380"/>
    </row>
    <row r="271" spans="1:9" ht="51.75" customHeight="1">
      <c r="A271" s="250" t="s">
        <v>869</v>
      </c>
      <c r="B271" s="441" t="s">
        <v>959</v>
      </c>
      <c r="C271" s="441"/>
      <c r="D271" s="250"/>
      <c r="E271" s="250"/>
      <c r="F271" s="78"/>
      <c r="G271" s="78"/>
      <c r="H271" s="78"/>
    </row>
    <row r="272" spans="1:9" ht="14.25" customHeight="1">
      <c r="A272" s="378"/>
      <c r="B272" s="381" t="s">
        <v>611</v>
      </c>
      <c r="C272" s="381" t="s">
        <v>45</v>
      </c>
      <c r="D272" s="378" t="s">
        <v>46</v>
      </c>
      <c r="E272" s="378">
        <f>'Schedule B1'!E273</f>
        <v>720</v>
      </c>
      <c r="F272" s="78"/>
      <c r="G272" s="78"/>
      <c r="H272" s="78"/>
      <c r="I272" s="380"/>
    </row>
    <row r="273" spans="1:9" ht="13.5" customHeight="1">
      <c r="A273" s="378"/>
      <c r="B273" s="381" t="s">
        <v>612</v>
      </c>
      <c r="C273" s="381" t="s">
        <v>1313</v>
      </c>
      <c r="D273" s="378" t="s">
        <v>62</v>
      </c>
      <c r="E273" s="378">
        <f>'Schedule B1'!E274</f>
        <v>12</v>
      </c>
      <c r="F273" s="78"/>
      <c r="G273" s="78"/>
      <c r="H273" s="78"/>
      <c r="I273" s="380"/>
    </row>
    <row r="274" spans="1:9" ht="36.75" customHeight="1">
      <c r="A274" s="250" t="s">
        <v>870</v>
      </c>
      <c r="B274" s="441" t="s">
        <v>1316</v>
      </c>
      <c r="C274" s="441"/>
      <c r="D274" s="250"/>
      <c r="E274" s="250"/>
      <c r="F274" s="78"/>
      <c r="G274" s="78"/>
      <c r="H274" s="78"/>
    </row>
    <row r="275" spans="1:9" ht="17.25" customHeight="1">
      <c r="A275" s="378"/>
      <c r="B275" s="381" t="s">
        <v>611</v>
      </c>
      <c r="C275" s="381" t="s">
        <v>45</v>
      </c>
      <c r="D275" s="378" t="s">
        <v>46</v>
      </c>
      <c r="E275" s="378">
        <f>'Schedule B1'!E276</f>
        <v>120</v>
      </c>
      <c r="F275" s="78"/>
      <c r="G275" s="78"/>
      <c r="H275" s="78"/>
      <c r="I275" s="380"/>
    </row>
    <row r="276" spans="1:9" ht="14.25" customHeight="1">
      <c r="A276" s="378"/>
      <c r="B276" s="381" t="s">
        <v>612</v>
      </c>
      <c r="C276" s="381" t="s">
        <v>1313</v>
      </c>
      <c r="D276" s="378" t="s">
        <v>62</v>
      </c>
      <c r="E276" s="378">
        <f>'Schedule B1'!E277</f>
        <v>12</v>
      </c>
      <c r="F276" s="78"/>
      <c r="G276" s="78"/>
      <c r="H276" s="78"/>
      <c r="I276" s="380"/>
    </row>
    <row r="277" spans="1:9" ht="15.75" customHeight="1">
      <c r="A277" s="250" t="s">
        <v>218</v>
      </c>
      <c r="B277" s="422" t="s">
        <v>200</v>
      </c>
      <c r="C277" s="422"/>
      <c r="D277" s="250"/>
      <c r="E277" s="250"/>
      <c r="F277" s="78"/>
      <c r="G277" s="78"/>
      <c r="H277" s="78"/>
    </row>
    <row r="278" spans="1:9" ht="26.25" customHeight="1">
      <c r="A278" s="250"/>
      <c r="B278" s="441" t="s">
        <v>197</v>
      </c>
      <c r="C278" s="441"/>
      <c r="D278" s="250"/>
      <c r="E278" s="250"/>
      <c r="F278" s="78"/>
      <c r="G278" s="78"/>
      <c r="H278" s="78"/>
    </row>
    <row r="279" spans="1:9">
      <c r="A279" s="250"/>
      <c r="B279" s="60" t="s">
        <v>63</v>
      </c>
      <c r="C279" s="55" t="s">
        <v>198</v>
      </c>
      <c r="D279" s="250" t="s">
        <v>95</v>
      </c>
      <c r="E279" s="250">
        <v>1</v>
      </c>
      <c r="F279" s="78"/>
      <c r="G279" s="78"/>
      <c r="H279" s="78"/>
    </row>
    <row r="280" spans="1:9">
      <c r="A280" s="250"/>
      <c r="B280" s="60" t="s">
        <v>64</v>
      </c>
      <c r="C280" s="55" t="s">
        <v>199</v>
      </c>
      <c r="D280" s="250" t="s">
        <v>95</v>
      </c>
      <c r="E280" s="250">
        <v>1</v>
      </c>
      <c r="F280" s="78"/>
      <c r="G280" s="78"/>
      <c r="H280" s="78"/>
    </row>
    <row r="281" spans="1:9" ht="22.5" customHeight="1">
      <c r="A281" s="250" t="s">
        <v>219</v>
      </c>
      <c r="B281" s="422" t="s">
        <v>675</v>
      </c>
      <c r="C281" s="422"/>
      <c r="D281" s="74"/>
      <c r="E281" s="75"/>
      <c r="F281" s="78"/>
      <c r="G281" s="78"/>
      <c r="H281" s="78"/>
    </row>
    <row r="282" spans="1:9" ht="15.75" customHeight="1">
      <c r="A282" s="421" t="s">
        <v>221</v>
      </c>
      <c r="B282" s="423" t="s">
        <v>621</v>
      </c>
      <c r="C282" s="423"/>
      <c r="D282" s="74"/>
      <c r="E282" s="75"/>
      <c r="F282" s="78"/>
      <c r="G282" s="78"/>
      <c r="H282" s="78"/>
    </row>
    <row r="283" spans="1:9">
      <c r="A283" s="421"/>
      <c r="B283" s="60" t="s">
        <v>63</v>
      </c>
      <c r="C283" s="72" t="s">
        <v>203</v>
      </c>
      <c r="D283" s="74" t="s">
        <v>214</v>
      </c>
      <c r="E283" s="75">
        <v>1</v>
      </c>
      <c r="F283" s="78"/>
      <c r="G283" s="78"/>
      <c r="H283" s="78"/>
    </row>
    <row r="284" spans="1:9">
      <c r="A284" s="421"/>
      <c r="B284" s="60" t="s">
        <v>64</v>
      </c>
      <c r="C284" s="72" t="s">
        <v>204</v>
      </c>
      <c r="D284" s="74" t="s">
        <v>214</v>
      </c>
      <c r="E284" s="75">
        <v>1</v>
      </c>
      <c r="F284" s="78"/>
      <c r="G284" s="78"/>
      <c r="H284" s="78"/>
    </row>
    <row r="285" spans="1:9" ht="15.75" customHeight="1">
      <c r="A285" s="250" t="s">
        <v>225</v>
      </c>
      <c r="B285" s="423" t="s">
        <v>215</v>
      </c>
      <c r="C285" s="423"/>
      <c r="D285" s="74" t="s">
        <v>216</v>
      </c>
      <c r="E285" s="75">
        <v>2</v>
      </c>
      <c r="F285" s="78"/>
      <c r="G285" s="78"/>
      <c r="H285" s="78"/>
    </row>
    <row r="286" spans="1:9" ht="15.75" customHeight="1">
      <c r="A286" s="250" t="s">
        <v>226</v>
      </c>
      <c r="B286" s="422" t="s">
        <v>206</v>
      </c>
      <c r="C286" s="422"/>
      <c r="D286" s="74"/>
      <c r="E286" s="74"/>
      <c r="F286" s="78"/>
      <c r="G286" s="78"/>
      <c r="H286" s="78"/>
    </row>
    <row r="287" spans="1:9" ht="26.25" customHeight="1">
      <c r="A287" s="421" t="s">
        <v>243</v>
      </c>
      <c r="B287" s="423" t="s">
        <v>955</v>
      </c>
      <c r="C287" s="423"/>
      <c r="D287" s="74" t="s">
        <v>214</v>
      </c>
      <c r="E287" s="74">
        <v>1</v>
      </c>
      <c r="F287" s="78"/>
      <c r="G287" s="78"/>
      <c r="H287" s="78"/>
    </row>
    <row r="288" spans="1:9">
      <c r="A288" s="421"/>
      <c r="B288" s="60" t="s">
        <v>63</v>
      </c>
      <c r="C288" s="73" t="s">
        <v>871</v>
      </c>
      <c r="D288" s="74" t="s">
        <v>48</v>
      </c>
      <c r="E288" s="74">
        <v>2</v>
      </c>
      <c r="F288" s="78"/>
      <c r="G288" s="78"/>
      <c r="H288" s="78"/>
    </row>
    <row r="289" spans="1:9">
      <c r="A289" s="421"/>
      <c r="B289" s="60" t="s">
        <v>64</v>
      </c>
      <c r="C289" s="73" t="s">
        <v>984</v>
      </c>
      <c r="D289" s="74" t="s">
        <v>48</v>
      </c>
      <c r="E289" s="74">
        <v>2</v>
      </c>
      <c r="F289" s="78"/>
      <c r="G289" s="78"/>
      <c r="H289" s="78"/>
    </row>
    <row r="290" spans="1:9">
      <c r="A290" s="421"/>
      <c r="B290" s="60" t="s">
        <v>65</v>
      </c>
      <c r="C290" s="72" t="s">
        <v>952</v>
      </c>
      <c r="D290" s="74" t="s">
        <v>48</v>
      </c>
      <c r="E290" s="74">
        <v>2</v>
      </c>
      <c r="F290" s="78"/>
      <c r="G290" s="78"/>
      <c r="H290" s="78"/>
    </row>
    <row r="291" spans="1:9">
      <c r="A291" s="421"/>
      <c r="B291" s="60" t="s">
        <v>66</v>
      </c>
      <c r="C291" s="73" t="s">
        <v>207</v>
      </c>
      <c r="D291" s="74" t="s">
        <v>95</v>
      </c>
      <c r="E291" s="74">
        <v>1</v>
      </c>
      <c r="F291" s="78"/>
      <c r="G291" s="78"/>
      <c r="H291" s="78"/>
    </row>
    <row r="292" spans="1:9" ht="25.5">
      <c r="A292" s="421" t="s">
        <v>244</v>
      </c>
      <c r="C292" s="72" t="s">
        <v>208</v>
      </c>
      <c r="D292" s="74"/>
      <c r="E292" s="74"/>
      <c r="F292" s="78"/>
      <c r="G292" s="78"/>
      <c r="H292" s="78"/>
    </row>
    <row r="293" spans="1:9">
      <c r="A293" s="421"/>
      <c r="B293" s="60" t="s">
        <v>63</v>
      </c>
      <c r="C293" s="248" t="s">
        <v>223</v>
      </c>
      <c r="D293" s="74" t="s">
        <v>48</v>
      </c>
      <c r="E293" s="74">
        <v>2</v>
      </c>
      <c r="F293" s="78"/>
      <c r="G293" s="78"/>
      <c r="H293" s="78"/>
    </row>
    <row r="294" spans="1:9">
      <c r="A294" s="421"/>
      <c r="B294" s="60" t="s">
        <v>64</v>
      </c>
      <c r="C294" s="73" t="s">
        <v>224</v>
      </c>
      <c r="D294" s="74" t="s">
        <v>48</v>
      </c>
      <c r="E294" s="74">
        <v>2</v>
      </c>
    </row>
    <row r="295" spans="1:9" s="57" customFormat="1" ht="19.5" customHeight="1">
      <c r="A295" s="421"/>
      <c r="B295" s="60" t="s">
        <v>65</v>
      </c>
      <c r="C295" s="248" t="s">
        <v>209</v>
      </c>
      <c r="D295" s="74" t="s">
        <v>214</v>
      </c>
      <c r="E295" s="74">
        <v>1</v>
      </c>
      <c r="F295" s="77"/>
      <c r="G295" s="255"/>
      <c r="H295" s="255"/>
      <c r="I295" s="77"/>
    </row>
    <row r="296" spans="1:9" ht="15" customHeight="1">
      <c r="A296" s="250" t="s">
        <v>232</v>
      </c>
      <c r="B296" s="422" t="s">
        <v>210</v>
      </c>
      <c r="C296" s="422"/>
      <c r="D296" s="74"/>
      <c r="E296" s="74"/>
    </row>
    <row r="297" spans="1:9" ht="15.75" customHeight="1">
      <c r="A297" s="250" t="s">
        <v>701</v>
      </c>
      <c r="B297" s="423" t="s">
        <v>211</v>
      </c>
      <c r="C297" s="423"/>
      <c r="D297" s="74" t="s">
        <v>214</v>
      </c>
      <c r="E297" s="74">
        <v>1</v>
      </c>
    </row>
    <row r="298" spans="1:9" s="57" customFormat="1" ht="15.75" customHeight="1">
      <c r="A298" s="250" t="s">
        <v>702</v>
      </c>
      <c r="B298" s="423" t="s">
        <v>212</v>
      </c>
      <c r="C298" s="423"/>
      <c r="D298" s="74" t="s">
        <v>0</v>
      </c>
      <c r="E298" s="74">
        <f>2*2</f>
        <v>4</v>
      </c>
      <c r="F298" s="77"/>
      <c r="G298" s="77"/>
      <c r="H298" s="77"/>
      <c r="I298" s="77"/>
    </row>
    <row r="299" spans="1:9" ht="15" customHeight="1">
      <c r="A299" s="250" t="s">
        <v>233</v>
      </c>
      <c r="B299" s="422" t="s">
        <v>217</v>
      </c>
      <c r="C299" s="422"/>
      <c r="D299" s="429"/>
      <c r="E299" s="429"/>
    </row>
    <row r="300" spans="1:9" ht="26.25" customHeight="1">
      <c r="A300" s="250" t="s">
        <v>237</v>
      </c>
      <c r="B300" s="423" t="s">
        <v>715</v>
      </c>
      <c r="C300" s="423"/>
      <c r="D300" s="429" t="s">
        <v>213</v>
      </c>
      <c r="E300" s="429"/>
    </row>
    <row r="301" spans="1:9" ht="15" customHeight="1">
      <c r="A301" s="421" t="s">
        <v>238</v>
      </c>
      <c r="B301" s="423" t="s">
        <v>920</v>
      </c>
      <c r="C301" s="423"/>
      <c r="D301" s="249"/>
      <c r="E301" s="249"/>
    </row>
    <row r="302" spans="1:9" ht="15" customHeight="1">
      <c r="A302" s="421"/>
      <c r="B302" s="248" t="s">
        <v>611</v>
      </c>
      <c r="C302" s="72" t="s">
        <v>750</v>
      </c>
      <c r="D302" s="429" t="s">
        <v>213</v>
      </c>
      <c r="E302" s="429"/>
    </row>
    <row r="303" spans="1:9" ht="15" customHeight="1">
      <c r="A303" s="421"/>
      <c r="B303" s="248" t="s">
        <v>612</v>
      </c>
      <c r="C303" s="72" t="s">
        <v>751</v>
      </c>
      <c r="D303" s="429" t="s">
        <v>213</v>
      </c>
      <c r="E303" s="429"/>
    </row>
    <row r="304" spans="1:9" ht="15" customHeight="1">
      <c r="A304" s="421"/>
      <c r="B304" s="248" t="s">
        <v>613</v>
      </c>
      <c r="C304" s="72" t="s">
        <v>752</v>
      </c>
      <c r="D304" s="429" t="s">
        <v>213</v>
      </c>
      <c r="E304" s="429"/>
    </row>
    <row r="305" spans="1:5" ht="15" customHeight="1">
      <c r="A305" s="421"/>
      <c r="B305" s="248" t="s">
        <v>614</v>
      </c>
      <c r="C305" s="72" t="s">
        <v>1244</v>
      </c>
      <c r="D305" s="74" t="s">
        <v>62</v>
      </c>
      <c r="E305" s="74">
        <v>1</v>
      </c>
    </row>
    <row r="306" spans="1:5" ht="15" customHeight="1">
      <c r="A306" s="421"/>
      <c r="B306" s="248" t="s">
        <v>615</v>
      </c>
      <c r="C306" s="72" t="s">
        <v>833</v>
      </c>
      <c r="D306" s="74" t="s">
        <v>0</v>
      </c>
      <c r="E306" s="74">
        <v>1</v>
      </c>
    </row>
    <row r="307" spans="1:5" ht="15" customHeight="1">
      <c r="A307" s="250" t="s">
        <v>810</v>
      </c>
      <c r="B307" s="423" t="s">
        <v>834</v>
      </c>
      <c r="C307" s="423"/>
      <c r="D307" s="429" t="s">
        <v>213</v>
      </c>
      <c r="E307" s="429"/>
    </row>
    <row r="308" spans="1:5" ht="15" customHeight="1">
      <c r="A308" s="421" t="s">
        <v>837</v>
      </c>
      <c r="B308" s="423" t="s">
        <v>921</v>
      </c>
      <c r="C308" s="423"/>
      <c r="D308" s="249"/>
      <c r="E308" s="249"/>
    </row>
    <row r="309" spans="1:5" ht="15" customHeight="1">
      <c r="A309" s="421"/>
      <c r="B309" s="248" t="s">
        <v>611</v>
      </c>
      <c r="C309" s="248" t="s">
        <v>922</v>
      </c>
      <c r="D309" s="74" t="s">
        <v>5</v>
      </c>
      <c r="E309" s="74">
        <v>1</v>
      </c>
    </row>
    <row r="310" spans="1:5" ht="15" customHeight="1">
      <c r="A310" s="421"/>
      <c r="B310" s="248" t="s">
        <v>612</v>
      </c>
      <c r="C310" s="248" t="s">
        <v>923</v>
      </c>
      <c r="D310" s="74" t="s">
        <v>5</v>
      </c>
      <c r="E310" s="74">
        <v>1</v>
      </c>
    </row>
    <row r="311" spans="1:5" ht="36.75" customHeight="1">
      <c r="A311" s="250" t="s">
        <v>924</v>
      </c>
      <c r="B311" s="423" t="s">
        <v>919</v>
      </c>
      <c r="C311" s="423"/>
      <c r="D311" s="429" t="s">
        <v>213</v>
      </c>
      <c r="E311" s="429"/>
    </row>
    <row r="312" spans="1:5" ht="25.5" customHeight="1">
      <c r="A312" s="250" t="s">
        <v>234</v>
      </c>
      <c r="B312" s="422" t="s">
        <v>227</v>
      </c>
      <c r="C312" s="422"/>
      <c r="D312" s="74"/>
      <c r="E312" s="74"/>
    </row>
    <row r="313" spans="1:5" ht="42" customHeight="1">
      <c r="A313" s="254" t="s">
        <v>239</v>
      </c>
      <c r="B313" s="423" t="s">
        <v>236</v>
      </c>
      <c r="C313" s="423"/>
      <c r="D313" s="74" t="s">
        <v>214</v>
      </c>
      <c r="E313" s="74">
        <v>1</v>
      </c>
    </row>
    <row r="314" spans="1:5" ht="32.25" customHeight="1">
      <c r="A314" s="254" t="s">
        <v>240</v>
      </c>
      <c r="B314" s="423" t="s">
        <v>985</v>
      </c>
      <c r="C314" s="423"/>
      <c r="D314" s="74" t="s">
        <v>214</v>
      </c>
      <c r="E314" s="74">
        <v>1</v>
      </c>
    </row>
    <row r="315" spans="1:5" ht="38.25" customHeight="1">
      <c r="A315" s="254" t="s">
        <v>241</v>
      </c>
      <c r="B315" s="423" t="s">
        <v>993</v>
      </c>
      <c r="C315" s="423"/>
      <c r="D315" s="74" t="s">
        <v>4</v>
      </c>
      <c r="E315" s="74">
        <v>1</v>
      </c>
    </row>
    <row r="316" spans="1:5" ht="28.5" customHeight="1">
      <c r="A316" s="250" t="s">
        <v>235</v>
      </c>
      <c r="B316" s="422" t="s">
        <v>228</v>
      </c>
      <c r="C316" s="422"/>
      <c r="D316" s="74"/>
      <c r="E316" s="74"/>
    </row>
    <row r="317" spans="1:5" ht="15" customHeight="1">
      <c r="A317" s="250" t="s">
        <v>697</v>
      </c>
      <c r="B317" s="423" t="s">
        <v>229</v>
      </c>
      <c r="C317" s="423"/>
      <c r="D317" s="74" t="s">
        <v>214</v>
      </c>
      <c r="E317" s="74">
        <v>1</v>
      </c>
    </row>
    <row r="318" spans="1:5" ht="15" customHeight="1">
      <c r="A318" s="250" t="s">
        <v>698</v>
      </c>
      <c r="B318" s="423" t="s">
        <v>759</v>
      </c>
      <c r="C318" s="423"/>
      <c r="D318" s="74" t="s">
        <v>214</v>
      </c>
      <c r="E318" s="74">
        <v>1</v>
      </c>
    </row>
    <row r="319" spans="1:5" ht="37.5" customHeight="1">
      <c r="A319" s="250" t="s">
        <v>699</v>
      </c>
      <c r="B319" s="423" t="s">
        <v>230</v>
      </c>
      <c r="C319" s="423"/>
      <c r="D319" s="74" t="s">
        <v>214</v>
      </c>
      <c r="E319" s="74">
        <v>1</v>
      </c>
    </row>
    <row r="320" spans="1:5" ht="25.5" customHeight="1">
      <c r="A320" s="250" t="s">
        <v>700</v>
      </c>
      <c r="B320" s="423" t="s">
        <v>1178</v>
      </c>
      <c r="C320" s="423"/>
      <c r="D320" s="74" t="s">
        <v>95</v>
      </c>
      <c r="E320" s="74">
        <v>1</v>
      </c>
    </row>
    <row r="321" spans="1:9" ht="15" customHeight="1">
      <c r="A321" s="250"/>
      <c r="B321" s="422"/>
      <c r="C321" s="422"/>
      <c r="D321" s="74"/>
      <c r="E321" s="74"/>
    </row>
    <row r="322" spans="1:9" ht="15.75" customHeight="1">
      <c r="A322" s="250"/>
      <c r="B322" s="423"/>
      <c r="C322" s="423"/>
      <c r="D322" s="74"/>
      <c r="E322" s="74"/>
    </row>
    <row r="323" spans="1:9">
      <c r="A323" s="249" t="s">
        <v>632</v>
      </c>
      <c r="B323" s="80"/>
      <c r="C323" s="80"/>
      <c r="D323" s="74"/>
      <c r="E323" s="74"/>
      <c r="F323" s="78"/>
      <c r="G323" s="78"/>
      <c r="H323" s="78"/>
    </row>
    <row r="324" spans="1:9">
      <c r="A324" s="249" t="s">
        <v>1250</v>
      </c>
      <c r="B324" s="80"/>
      <c r="C324" s="80"/>
      <c r="D324" s="75"/>
      <c r="E324" s="74"/>
      <c r="F324" s="78"/>
      <c r="G324" s="78"/>
      <c r="H324" s="78"/>
    </row>
    <row r="325" spans="1:9">
      <c r="A325" s="250"/>
      <c r="B325" s="55"/>
      <c r="C325" s="264"/>
      <c r="D325" s="250"/>
      <c r="E325" s="250"/>
      <c r="F325" s="78"/>
      <c r="G325" s="78"/>
      <c r="H325" s="78"/>
    </row>
    <row r="326" spans="1:9">
      <c r="A326" s="250"/>
      <c r="B326" s="55"/>
      <c r="C326" s="264"/>
      <c r="D326" s="250"/>
      <c r="E326" s="250"/>
      <c r="F326" s="78"/>
      <c r="G326" s="78"/>
      <c r="H326" s="78"/>
    </row>
    <row r="327" spans="1:9" s="57" customFormat="1" ht="31.5" customHeight="1">
      <c r="A327" s="459" t="s">
        <v>631</v>
      </c>
      <c r="B327" s="459"/>
      <c r="C327" s="459"/>
      <c r="D327" s="459"/>
      <c r="E327" s="459"/>
      <c r="F327" s="459"/>
      <c r="G327" s="459"/>
      <c r="H327" s="310"/>
      <c r="I327" s="77"/>
    </row>
    <row r="329" spans="1:9" ht="14.25" customHeight="1">
      <c r="A329" s="426" t="s">
        <v>245</v>
      </c>
      <c r="B329" s="426" t="s">
        <v>246</v>
      </c>
      <c r="C329" s="426"/>
      <c r="D329" s="434" t="s">
        <v>1</v>
      </c>
      <c r="E329" s="434" t="s">
        <v>12</v>
      </c>
      <c r="F329" s="435" t="s">
        <v>13</v>
      </c>
      <c r="G329" s="435"/>
      <c r="H329" s="467" t="s">
        <v>18</v>
      </c>
      <c r="I329" s="467"/>
    </row>
    <row r="330" spans="1:9" s="56" customFormat="1">
      <c r="A330" s="426"/>
      <c r="B330" s="426"/>
      <c r="C330" s="426"/>
      <c r="D330" s="434"/>
      <c r="E330" s="434"/>
      <c r="F330" s="304" t="s">
        <v>10</v>
      </c>
      <c r="G330" s="304" t="s">
        <v>19</v>
      </c>
      <c r="H330" s="305" t="s">
        <v>10</v>
      </c>
      <c r="I330" s="305" t="s">
        <v>19</v>
      </c>
    </row>
    <row r="331" spans="1:9" s="56" customFormat="1">
      <c r="A331" s="426"/>
      <c r="B331" s="426"/>
      <c r="C331" s="426"/>
      <c r="D331" s="434"/>
      <c r="E331" s="434"/>
      <c r="F331" s="304" t="s">
        <v>14</v>
      </c>
      <c r="G331" s="304" t="s">
        <v>14</v>
      </c>
      <c r="H331" s="305" t="s">
        <v>20</v>
      </c>
      <c r="I331" s="305" t="s">
        <v>20</v>
      </c>
    </row>
    <row r="332" spans="1:9">
      <c r="A332" s="426"/>
      <c r="B332" s="426"/>
      <c r="C332" s="426"/>
      <c r="D332" s="434"/>
      <c r="E332" s="306" t="s">
        <v>15</v>
      </c>
      <c r="F332" s="307" t="s">
        <v>16</v>
      </c>
      <c r="G332" s="308" t="s">
        <v>17</v>
      </c>
      <c r="H332" s="309" t="s">
        <v>22</v>
      </c>
      <c r="I332" s="309" t="s">
        <v>23</v>
      </c>
    </row>
    <row r="333" spans="1:9">
      <c r="A333" s="284" t="s">
        <v>273</v>
      </c>
      <c r="B333" s="427" t="s">
        <v>3</v>
      </c>
      <c r="C333" s="427"/>
      <c r="D333" s="427"/>
      <c r="E333" s="427"/>
      <c r="F333" s="284"/>
      <c r="G333" s="284"/>
      <c r="H333" s="284"/>
    </row>
    <row r="334" spans="1:9" ht="15">
      <c r="B334" s="448" t="s">
        <v>114</v>
      </c>
      <c r="C334" s="448"/>
      <c r="D334" s="448"/>
      <c r="E334" s="448"/>
    </row>
    <row r="335" spans="1:9" ht="30" customHeight="1">
      <c r="A335" s="284" t="s">
        <v>274</v>
      </c>
      <c r="B335" s="424" t="s">
        <v>89</v>
      </c>
      <c r="C335" s="424"/>
      <c r="D335" s="424"/>
      <c r="E335" s="424"/>
      <c r="F335" s="78"/>
      <c r="G335" s="78"/>
      <c r="H335" s="78"/>
    </row>
    <row r="336" spans="1:9" ht="18" customHeight="1">
      <c r="A336" s="426" t="s">
        <v>275</v>
      </c>
      <c r="B336" s="428" t="s">
        <v>253</v>
      </c>
      <c r="C336" s="428"/>
      <c r="D336" s="250"/>
      <c r="E336" s="250"/>
      <c r="F336" s="78"/>
      <c r="G336" s="78"/>
      <c r="H336" s="78"/>
    </row>
    <row r="337" spans="1:8" ht="15" customHeight="1">
      <c r="A337" s="426"/>
      <c r="B337" s="262" t="s">
        <v>127</v>
      </c>
      <c r="C337" s="262" t="s">
        <v>247</v>
      </c>
      <c r="D337" s="250" t="s">
        <v>48</v>
      </c>
      <c r="E337" s="250">
        <v>2</v>
      </c>
      <c r="F337" s="78"/>
      <c r="G337" s="78"/>
      <c r="H337" s="78"/>
    </row>
    <row r="338" spans="1:8" ht="24.75" customHeight="1">
      <c r="A338" s="426"/>
      <c r="B338" s="428" t="s">
        <v>256</v>
      </c>
      <c r="C338" s="428"/>
      <c r="D338" s="250"/>
      <c r="E338" s="250"/>
      <c r="F338" s="78"/>
      <c r="G338" s="78"/>
      <c r="H338" s="78"/>
    </row>
    <row r="339" spans="1:8" ht="25.5">
      <c r="A339" s="426"/>
      <c r="B339" s="254" t="s">
        <v>63</v>
      </c>
      <c r="C339" s="55" t="s">
        <v>872</v>
      </c>
      <c r="D339" s="250" t="s">
        <v>5</v>
      </c>
      <c r="E339" s="250">
        <v>1</v>
      </c>
      <c r="F339" s="78"/>
      <c r="G339" s="78"/>
      <c r="H339" s="78"/>
    </row>
    <row r="340" spans="1:8" ht="38.25">
      <c r="A340" s="426"/>
      <c r="B340" s="254" t="s">
        <v>64</v>
      </c>
      <c r="C340" s="55" t="s">
        <v>960</v>
      </c>
      <c r="D340" s="250" t="s">
        <v>4</v>
      </c>
      <c r="E340" s="250">
        <v>1</v>
      </c>
      <c r="F340" s="78"/>
      <c r="G340" s="78"/>
      <c r="H340" s="78"/>
    </row>
    <row r="341" spans="1:8" ht="38.25">
      <c r="A341" s="426"/>
      <c r="B341" s="254" t="s">
        <v>65</v>
      </c>
      <c r="C341" s="55" t="s">
        <v>961</v>
      </c>
      <c r="D341" s="250" t="s">
        <v>59</v>
      </c>
      <c r="E341" s="250">
        <v>2</v>
      </c>
      <c r="F341" s="78"/>
      <c r="G341" s="78"/>
      <c r="H341" s="78"/>
    </row>
    <row r="342" spans="1:8" ht="38.25">
      <c r="A342" s="426"/>
      <c r="B342" s="254" t="s">
        <v>66</v>
      </c>
      <c r="C342" s="55" t="s">
        <v>873</v>
      </c>
      <c r="D342" s="250" t="s">
        <v>60</v>
      </c>
      <c r="E342" s="250">
        <v>2</v>
      </c>
      <c r="F342" s="78"/>
      <c r="G342" s="78"/>
      <c r="H342" s="78"/>
    </row>
    <row r="343" spans="1:8" ht="38.25">
      <c r="A343" s="426"/>
      <c r="B343" s="254" t="s">
        <v>67</v>
      </c>
      <c r="C343" s="55" t="s">
        <v>962</v>
      </c>
      <c r="D343" s="250" t="s">
        <v>4</v>
      </c>
      <c r="E343" s="250">
        <v>1</v>
      </c>
      <c r="F343" s="78"/>
      <c r="G343" s="78"/>
      <c r="H343" s="78"/>
    </row>
    <row r="344" spans="1:8" ht="25.5">
      <c r="A344" s="426"/>
      <c r="B344" s="254" t="s">
        <v>68</v>
      </c>
      <c r="C344" s="55" t="s">
        <v>963</v>
      </c>
      <c r="D344" s="250" t="s">
        <v>61</v>
      </c>
      <c r="E344" s="250">
        <v>3</v>
      </c>
      <c r="F344" s="78"/>
      <c r="G344" s="78"/>
      <c r="H344" s="78"/>
    </row>
    <row r="345" spans="1:8" ht="25.5">
      <c r="A345" s="426"/>
      <c r="B345" s="254" t="s">
        <v>69</v>
      </c>
      <c r="C345" s="55" t="s">
        <v>1205</v>
      </c>
      <c r="D345" s="250" t="s">
        <v>62</v>
      </c>
      <c r="E345" s="250">
        <v>3</v>
      </c>
      <c r="F345" s="78"/>
      <c r="G345" s="78"/>
      <c r="H345" s="78"/>
    </row>
    <row r="346" spans="1:8" ht="38.25">
      <c r="A346" s="426"/>
      <c r="B346" s="254" t="s">
        <v>70</v>
      </c>
      <c r="C346" s="55" t="s">
        <v>91</v>
      </c>
      <c r="D346" s="421" t="s">
        <v>5</v>
      </c>
      <c r="E346" s="421">
        <v>1</v>
      </c>
      <c r="F346" s="78"/>
      <c r="G346" s="78"/>
      <c r="H346" s="78"/>
    </row>
    <row r="347" spans="1:8" ht="25.5">
      <c r="A347" s="426"/>
      <c r="C347" s="55" t="s">
        <v>1186</v>
      </c>
      <c r="D347" s="421"/>
      <c r="E347" s="421"/>
      <c r="F347" s="78"/>
      <c r="G347" s="78"/>
      <c r="H347" s="78"/>
    </row>
    <row r="348" spans="1:8">
      <c r="A348" s="426"/>
      <c r="B348" s="254" t="s">
        <v>71</v>
      </c>
      <c r="C348" s="55" t="s">
        <v>936</v>
      </c>
      <c r="D348" s="250" t="s">
        <v>48</v>
      </c>
      <c r="E348" s="250">
        <v>1</v>
      </c>
      <c r="F348" s="78"/>
      <c r="G348" s="78"/>
      <c r="H348" s="78"/>
    </row>
    <row r="349" spans="1:8" ht="63.75">
      <c r="A349" s="426"/>
      <c r="B349" s="254" t="s">
        <v>72</v>
      </c>
      <c r="C349" s="55" t="s">
        <v>53</v>
      </c>
      <c r="D349" s="250" t="s">
        <v>5</v>
      </c>
      <c r="E349" s="250">
        <v>1</v>
      </c>
      <c r="F349" s="78"/>
      <c r="G349" s="78"/>
      <c r="H349" s="78"/>
    </row>
    <row r="350" spans="1:8" ht="17.25" customHeight="1">
      <c r="A350" s="426" t="s">
        <v>276</v>
      </c>
      <c r="B350" s="428" t="s">
        <v>254</v>
      </c>
      <c r="C350" s="428"/>
      <c r="D350" s="250" t="s">
        <v>4</v>
      </c>
      <c r="E350" s="250">
        <v>2</v>
      </c>
      <c r="F350" s="78"/>
      <c r="G350" s="78"/>
      <c r="H350" s="78"/>
    </row>
    <row r="351" spans="1:8" ht="14.25" customHeight="1">
      <c r="A351" s="426"/>
      <c r="B351" s="262" t="s">
        <v>127</v>
      </c>
      <c r="C351" s="262" t="s">
        <v>247</v>
      </c>
      <c r="D351" s="250" t="s">
        <v>48</v>
      </c>
      <c r="E351" s="250">
        <v>2</v>
      </c>
      <c r="F351" s="78"/>
      <c r="G351" s="78"/>
      <c r="H351" s="78"/>
    </row>
    <row r="352" spans="1:8" ht="22.5" customHeight="1">
      <c r="A352" s="426"/>
      <c r="B352" s="428" t="s">
        <v>255</v>
      </c>
      <c r="C352" s="428"/>
      <c r="D352" s="250"/>
      <c r="E352" s="250"/>
      <c r="F352" s="78"/>
      <c r="G352" s="78"/>
      <c r="H352" s="78"/>
    </row>
    <row r="353" spans="1:8" ht="25.5">
      <c r="A353" s="426"/>
      <c r="B353" s="254" t="s">
        <v>63</v>
      </c>
      <c r="C353" s="55" t="s">
        <v>875</v>
      </c>
      <c r="D353" s="250" t="s">
        <v>5</v>
      </c>
      <c r="E353" s="250">
        <v>1</v>
      </c>
      <c r="F353" s="78"/>
      <c r="G353" s="78"/>
      <c r="H353" s="78"/>
    </row>
    <row r="354" spans="1:8" ht="38.25">
      <c r="A354" s="426"/>
      <c r="B354" s="254" t="s">
        <v>64</v>
      </c>
      <c r="C354" s="55" t="s">
        <v>1295</v>
      </c>
      <c r="D354" s="250" t="s">
        <v>4</v>
      </c>
      <c r="E354" s="250">
        <v>1</v>
      </c>
      <c r="F354" s="78"/>
      <c r="G354" s="78"/>
      <c r="H354" s="78"/>
    </row>
    <row r="355" spans="1:8" ht="38.25">
      <c r="A355" s="426"/>
      <c r="B355" s="254" t="s">
        <v>65</v>
      </c>
      <c r="C355" s="55" t="s">
        <v>961</v>
      </c>
      <c r="D355" s="250" t="s">
        <v>59</v>
      </c>
      <c r="E355" s="250">
        <v>2</v>
      </c>
      <c r="F355" s="78"/>
      <c r="G355" s="78"/>
      <c r="H355" s="78"/>
    </row>
    <row r="356" spans="1:8" ht="38.25">
      <c r="A356" s="426"/>
      <c r="B356" s="254" t="s">
        <v>66</v>
      </c>
      <c r="C356" s="55" t="s">
        <v>873</v>
      </c>
      <c r="D356" s="250" t="s">
        <v>60</v>
      </c>
      <c r="E356" s="250">
        <v>2</v>
      </c>
      <c r="F356" s="78"/>
      <c r="G356" s="78"/>
      <c r="H356" s="78"/>
    </row>
    <row r="357" spans="1:8" ht="38.25">
      <c r="A357" s="426"/>
      <c r="B357" s="254" t="s">
        <v>67</v>
      </c>
      <c r="C357" s="55" t="s">
        <v>1322</v>
      </c>
      <c r="D357" s="250" t="s">
        <v>4</v>
      </c>
      <c r="E357" s="250">
        <v>1</v>
      </c>
      <c r="F357" s="78"/>
      <c r="G357" s="78"/>
      <c r="H357" s="78"/>
    </row>
    <row r="358" spans="1:8" ht="25.5">
      <c r="A358" s="426"/>
      <c r="B358" s="254" t="s">
        <v>68</v>
      </c>
      <c r="C358" s="55" t="s">
        <v>881</v>
      </c>
      <c r="D358" s="250" t="s">
        <v>61</v>
      </c>
      <c r="E358" s="250">
        <v>3</v>
      </c>
      <c r="F358" s="78"/>
      <c r="G358" s="78"/>
      <c r="H358" s="78"/>
    </row>
    <row r="359" spans="1:8" ht="25.5">
      <c r="A359" s="426"/>
      <c r="B359" s="254" t="s">
        <v>69</v>
      </c>
      <c r="C359" s="55" t="s">
        <v>1205</v>
      </c>
      <c r="D359" s="250" t="s">
        <v>62</v>
      </c>
      <c r="E359" s="250">
        <v>3</v>
      </c>
      <c r="F359" s="78"/>
      <c r="G359" s="78"/>
      <c r="H359" s="78"/>
    </row>
    <row r="360" spans="1:8" ht="38.25">
      <c r="A360" s="426"/>
      <c r="B360" s="425" t="s">
        <v>70</v>
      </c>
      <c r="C360" s="55" t="s">
        <v>91</v>
      </c>
      <c r="D360" s="421" t="s">
        <v>5</v>
      </c>
      <c r="E360" s="421">
        <v>1</v>
      </c>
      <c r="F360" s="78"/>
      <c r="G360" s="78"/>
      <c r="H360" s="78"/>
    </row>
    <row r="361" spans="1:8" ht="25.5">
      <c r="A361" s="426"/>
      <c r="B361" s="425"/>
      <c r="C361" s="55" t="s">
        <v>1186</v>
      </c>
      <c r="D361" s="421"/>
      <c r="E361" s="421"/>
      <c r="F361" s="78"/>
      <c r="G361" s="78"/>
      <c r="H361" s="78"/>
    </row>
    <row r="362" spans="1:8">
      <c r="A362" s="426"/>
      <c r="B362" s="254" t="s">
        <v>71</v>
      </c>
      <c r="C362" s="55" t="s">
        <v>936</v>
      </c>
      <c r="D362" s="250" t="s">
        <v>48</v>
      </c>
      <c r="E362" s="250">
        <v>1</v>
      </c>
      <c r="F362" s="78"/>
      <c r="G362" s="78"/>
      <c r="H362" s="78"/>
    </row>
    <row r="363" spans="1:8" ht="63.75">
      <c r="A363" s="426"/>
      <c r="B363" s="254" t="s">
        <v>72</v>
      </c>
      <c r="C363" s="55" t="s">
        <v>53</v>
      </c>
      <c r="D363" s="250" t="s">
        <v>5</v>
      </c>
      <c r="E363" s="250">
        <v>1</v>
      </c>
      <c r="F363" s="78"/>
      <c r="G363" s="78"/>
      <c r="H363" s="78"/>
    </row>
    <row r="364" spans="1:8">
      <c r="A364" s="426" t="s">
        <v>277</v>
      </c>
      <c r="B364" s="428" t="s">
        <v>257</v>
      </c>
      <c r="C364" s="428"/>
      <c r="D364" s="250"/>
      <c r="E364" s="250"/>
      <c r="F364" s="78"/>
      <c r="G364" s="78"/>
      <c r="H364" s="78"/>
    </row>
    <row r="365" spans="1:8">
      <c r="A365" s="426"/>
      <c r="B365" s="262" t="s">
        <v>127</v>
      </c>
      <c r="C365" s="262" t="s">
        <v>247</v>
      </c>
      <c r="D365" s="250" t="s">
        <v>48</v>
      </c>
      <c r="E365" s="250">
        <v>1</v>
      </c>
      <c r="F365" s="78"/>
      <c r="G365" s="78"/>
      <c r="H365" s="78"/>
    </row>
    <row r="366" spans="1:8" ht="26.25" customHeight="1">
      <c r="A366" s="426"/>
      <c r="B366" s="428" t="s">
        <v>258</v>
      </c>
      <c r="C366" s="428"/>
      <c r="D366" s="250"/>
      <c r="E366" s="250"/>
      <c r="F366" s="78"/>
      <c r="G366" s="78"/>
      <c r="H366" s="78"/>
    </row>
    <row r="367" spans="1:8">
      <c r="A367" s="426"/>
      <c r="B367" s="254" t="s">
        <v>63</v>
      </c>
      <c r="C367" s="55" t="s">
        <v>876</v>
      </c>
      <c r="D367" s="250" t="s">
        <v>95</v>
      </c>
      <c r="E367" s="250">
        <v>1</v>
      </c>
      <c r="F367" s="78"/>
      <c r="G367" s="78"/>
      <c r="H367" s="78"/>
    </row>
    <row r="368" spans="1:8" ht="38.25">
      <c r="A368" s="426"/>
      <c r="B368" s="254" t="s">
        <v>64</v>
      </c>
      <c r="C368" s="55" t="s">
        <v>1296</v>
      </c>
      <c r="D368" s="250" t="s">
        <v>96</v>
      </c>
      <c r="E368" s="250">
        <v>1</v>
      </c>
      <c r="F368" s="78"/>
      <c r="G368" s="78"/>
      <c r="H368" s="78"/>
    </row>
    <row r="369" spans="1:8" ht="38.25">
      <c r="A369" s="426"/>
      <c r="B369" s="254" t="s">
        <v>65</v>
      </c>
      <c r="C369" s="55" t="s">
        <v>877</v>
      </c>
      <c r="D369" s="250" t="s">
        <v>60</v>
      </c>
      <c r="E369" s="250">
        <v>2</v>
      </c>
      <c r="F369" s="78"/>
      <c r="G369" s="78"/>
      <c r="H369" s="78"/>
    </row>
    <row r="370" spans="1:8" ht="38.25">
      <c r="A370" s="426"/>
      <c r="B370" s="254" t="s">
        <v>66</v>
      </c>
      <c r="C370" s="55" t="s">
        <v>878</v>
      </c>
      <c r="D370" s="250" t="s">
        <v>61</v>
      </c>
      <c r="E370" s="250">
        <v>2</v>
      </c>
      <c r="F370" s="78"/>
      <c r="G370" s="78"/>
      <c r="H370" s="78"/>
    </row>
    <row r="371" spans="1:8" ht="25.5">
      <c r="A371" s="426"/>
      <c r="B371" s="254" t="s">
        <v>67</v>
      </c>
      <c r="C371" s="55" t="s">
        <v>879</v>
      </c>
      <c r="D371" s="250" t="s">
        <v>62</v>
      </c>
      <c r="E371" s="250">
        <v>3</v>
      </c>
      <c r="F371" s="78"/>
      <c r="G371" s="78"/>
      <c r="H371" s="78"/>
    </row>
    <row r="372" spans="1:8" ht="25.5">
      <c r="A372" s="426"/>
      <c r="B372" s="254" t="s">
        <v>74</v>
      </c>
      <c r="C372" s="55" t="s">
        <v>1203</v>
      </c>
      <c r="D372" s="250" t="s">
        <v>62</v>
      </c>
      <c r="E372" s="250">
        <v>3</v>
      </c>
      <c r="F372" s="78"/>
      <c r="G372" s="78"/>
      <c r="H372" s="78"/>
    </row>
    <row r="373" spans="1:8">
      <c r="A373" s="426"/>
      <c r="B373" s="254" t="s">
        <v>69</v>
      </c>
      <c r="C373" s="55" t="s">
        <v>936</v>
      </c>
      <c r="D373" s="250" t="s">
        <v>48</v>
      </c>
      <c r="E373" s="250">
        <v>1</v>
      </c>
      <c r="F373" s="78"/>
      <c r="G373" s="78"/>
      <c r="H373" s="78"/>
    </row>
    <row r="374" spans="1:8" ht="63.75">
      <c r="A374" s="426"/>
      <c r="B374" s="254" t="s">
        <v>70</v>
      </c>
      <c r="C374" s="55" t="s">
        <v>75</v>
      </c>
      <c r="D374" s="250" t="s">
        <v>97</v>
      </c>
      <c r="E374" s="250">
        <v>1</v>
      </c>
      <c r="F374" s="78"/>
      <c r="G374" s="78"/>
      <c r="H374" s="78"/>
    </row>
    <row r="375" spans="1:8">
      <c r="A375" s="426" t="s">
        <v>278</v>
      </c>
      <c r="B375" s="428" t="s">
        <v>259</v>
      </c>
      <c r="C375" s="428"/>
      <c r="D375" s="250"/>
      <c r="E375" s="250"/>
      <c r="F375" s="78"/>
      <c r="G375" s="78"/>
      <c r="H375" s="78"/>
    </row>
    <row r="376" spans="1:8">
      <c r="A376" s="426"/>
      <c r="B376" s="262" t="s">
        <v>127</v>
      </c>
      <c r="C376" s="262" t="s">
        <v>247</v>
      </c>
      <c r="D376" s="250" t="s">
        <v>4</v>
      </c>
      <c r="E376" s="250">
        <v>1</v>
      </c>
      <c r="F376" s="78"/>
      <c r="G376" s="78"/>
      <c r="H376" s="78"/>
    </row>
    <row r="377" spans="1:8" ht="24.75" customHeight="1">
      <c r="A377" s="426"/>
      <c r="B377" s="428" t="s">
        <v>260</v>
      </c>
      <c r="C377" s="428"/>
      <c r="D377" s="250"/>
      <c r="E377" s="250"/>
      <c r="F377" s="78"/>
      <c r="G377" s="78"/>
      <c r="H377" s="78"/>
    </row>
    <row r="378" spans="1:8">
      <c r="A378" s="426"/>
      <c r="B378" s="254" t="s">
        <v>63</v>
      </c>
      <c r="C378" s="55" t="s">
        <v>880</v>
      </c>
      <c r="D378" s="250" t="s">
        <v>5</v>
      </c>
      <c r="E378" s="250">
        <v>1</v>
      </c>
      <c r="F378" s="78"/>
      <c r="G378" s="78"/>
      <c r="H378" s="78"/>
    </row>
    <row r="379" spans="1:8" ht="19.5" customHeight="1">
      <c r="A379" s="426"/>
      <c r="B379" s="254" t="s">
        <v>64</v>
      </c>
      <c r="C379" s="55" t="s">
        <v>964</v>
      </c>
      <c r="D379" s="250" t="s">
        <v>62</v>
      </c>
      <c r="E379" s="250">
        <v>6</v>
      </c>
      <c r="F379" s="78"/>
      <c r="G379" s="78"/>
      <c r="H379" s="78"/>
    </row>
    <row r="380" spans="1:8" ht="25.5">
      <c r="A380" s="426"/>
      <c r="B380" s="254" t="s">
        <v>65</v>
      </c>
      <c r="C380" s="55" t="s">
        <v>100</v>
      </c>
      <c r="D380" s="250" t="s">
        <v>60</v>
      </c>
      <c r="E380" s="250">
        <v>2</v>
      </c>
      <c r="F380" s="78"/>
      <c r="G380" s="78"/>
      <c r="H380" s="78"/>
    </row>
    <row r="381" spans="1:8">
      <c r="A381" s="426"/>
      <c r="B381" s="254" t="s">
        <v>66</v>
      </c>
      <c r="C381" s="55" t="s">
        <v>936</v>
      </c>
      <c r="D381" s="250" t="s">
        <v>4</v>
      </c>
      <c r="E381" s="250">
        <v>1</v>
      </c>
      <c r="F381" s="78"/>
      <c r="G381" s="78"/>
      <c r="H381" s="78"/>
    </row>
    <row r="382" spans="1:8">
      <c r="A382" s="313"/>
      <c r="B382" s="453" t="s">
        <v>965</v>
      </c>
      <c r="C382" s="453"/>
      <c r="D382" s="453"/>
      <c r="E382" s="453"/>
      <c r="F382" s="78"/>
      <c r="G382" s="78"/>
      <c r="H382" s="78"/>
    </row>
    <row r="383" spans="1:8" ht="46.5" customHeight="1">
      <c r="A383" s="258" t="s">
        <v>279</v>
      </c>
      <c r="B383" s="441" t="s">
        <v>1303</v>
      </c>
      <c r="C383" s="441"/>
      <c r="D383" s="250"/>
      <c r="E383" s="250"/>
      <c r="F383" s="78"/>
      <c r="G383" s="78"/>
      <c r="H383" s="78"/>
    </row>
    <row r="384" spans="1:8" ht="24.75" customHeight="1">
      <c r="A384" s="258"/>
      <c r="B384" s="262" t="s">
        <v>127</v>
      </c>
      <c r="C384" s="262" t="s">
        <v>247</v>
      </c>
      <c r="D384" s="250" t="s">
        <v>62</v>
      </c>
      <c r="E384" s="250">
        <v>12</v>
      </c>
      <c r="F384" s="78"/>
      <c r="G384" s="78"/>
      <c r="H384" s="78"/>
    </row>
    <row r="385" spans="1:8" ht="49.5" customHeight="1">
      <c r="A385" s="258" t="s">
        <v>280</v>
      </c>
      <c r="B385" s="441" t="s">
        <v>987</v>
      </c>
      <c r="C385" s="441"/>
      <c r="D385" s="250"/>
      <c r="E385" s="250"/>
      <c r="F385" s="78"/>
      <c r="G385" s="78"/>
      <c r="H385" s="78"/>
    </row>
    <row r="386" spans="1:8" ht="18.75" customHeight="1">
      <c r="A386" s="258"/>
      <c r="B386" s="246" t="s">
        <v>63</v>
      </c>
      <c r="C386" s="246" t="s">
        <v>134</v>
      </c>
      <c r="D386" s="250" t="s">
        <v>5</v>
      </c>
      <c r="E386" s="250">
        <v>1</v>
      </c>
      <c r="F386" s="78"/>
      <c r="G386" s="78"/>
      <c r="H386" s="78"/>
    </row>
    <row r="387" spans="1:8" ht="12" customHeight="1">
      <c r="A387" s="258"/>
      <c r="B387" s="246" t="s">
        <v>122</v>
      </c>
      <c r="C387" s="246" t="s">
        <v>135</v>
      </c>
      <c r="D387" s="250" t="s">
        <v>5</v>
      </c>
      <c r="E387" s="250">
        <v>1</v>
      </c>
      <c r="F387" s="78"/>
      <c r="G387" s="78"/>
      <c r="H387" s="78"/>
    </row>
    <row r="388" spans="1:8" ht="38.25" customHeight="1">
      <c r="A388" s="258" t="s">
        <v>281</v>
      </c>
      <c r="B388" s="441" t="s">
        <v>262</v>
      </c>
      <c r="C388" s="441"/>
      <c r="D388" s="250"/>
      <c r="E388" s="250"/>
      <c r="F388" s="78"/>
      <c r="G388" s="78"/>
      <c r="H388" s="78"/>
    </row>
    <row r="389" spans="1:8" ht="11.25" customHeight="1">
      <c r="A389" s="258"/>
      <c r="B389" s="246" t="s">
        <v>120</v>
      </c>
      <c r="C389" s="246" t="s">
        <v>121</v>
      </c>
      <c r="D389" s="250" t="s">
        <v>5</v>
      </c>
      <c r="E389" s="250">
        <v>1</v>
      </c>
      <c r="F389" s="78"/>
      <c r="G389" s="78"/>
      <c r="H389" s="78"/>
    </row>
    <row r="390" spans="1:8" ht="10.5" customHeight="1">
      <c r="A390" s="258"/>
      <c r="B390" s="246" t="s">
        <v>122</v>
      </c>
      <c r="C390" s="246" t="s">
        <v>123</v>
      </c>
      <c r="D390" s="250" t="s">
        <v>5</v>
      </c>
      <c r="E390" s="250">
        <v>1</v>
      </c>
      <c r="F390" s="78"/>
      <c r="G390" s="78"/>
      <c r="H390" s="78"/>
    </row>
    <row r="391" spans="1:8" ht="15" customHeight="1">
      <c r="A391" s="258"/>
      <c r="B391" s="246" t="s">
        <v>122</v>
      </c>
      <c r="C391" s="246" t="s">
        <v>124</v>
      </c>
      <c r="D391" s="250" t="s">
        <v>5</v>
      </c>
      <c r="E391" s="250">
        <v>1</v>
      </c>
      <c r="F391" s="78"/>
      <c r="G391" s="78"/>
      <c r="H391" s="78"/>
    </row>
    <row r="392" spans="1:8" ht="13.5" customHeight="1">
      <c r="A392" s="258"/>
      <c r="B392" s="246" t="s">
        <v>66</v>
      </c>
      <c r="C392" s="246" t="s">
        <v>125</v>
      </c>
      <c r="D392" s="250" t="s">
        <v>5</v>
      </c>
      <c r="E392" s="250">
        <v>1</v>
      </c>
      <c r="F392" s="78"/>
      <c r="G392" s="78"/>
      <c r="H392" s="78"/>
    </row>
    <row r="393" spans="1:8" ht="46.5" customHeight="1">
      <c r="A393" s="258" t="s">
        <v>282</v>
      </c>
      <c r="B393" s="441" t="s">
        <v>263</v>
      </c>
      <c r="C393" s="441"/>
      <c r="D393" s="250"/>
      <c r="E393" s="250"/>
      <c r="F393" s="78"/>
      <c r="G393" s="78"/>
      <c r="H393" s="78"/>
    </row>
    <row r="394" spans="1:8" ht="16.5" customHeight="1">
      <c r="A394" s="258"/>
      <c r="B394" s="246" t="s">
        <v>127</v>
      </c>
      <c r="C394" s="246" t="s">
        <v>129</v>
      </c>
      <c r="D394" s="250"/>
      <c r="E394" s="250"/>
      <c r="F394" s="78"/>
      <c r="G394" s="78"/>
      <c r="H394" s="78"/>
    </row>
    <row r="395" spans="1:8">
      <c r="A395" s="258"/>
      <c r="B395" s="254" t="s">
        <v>63</v>
      </c>
      <c r="C395" s="55" t="s">
        <v>128</v>
      </c>
      <c r="D395" s="250" t="s">
        <v>62</v>
      </c>
      <c r="E395" s="250">
        <v>3</v>
      </c>
      <c r="F395" s="78"/>
      <c r="G395" s="78"/>
      <c r="H395" s="78"/>
    </row>
    <row r="396" spans="1:8">
      <c r="A396" s="258"/>
      <c r="B396" s="254" t="s">
        <v>64</v>
      </c>
      <c r="C396" s="55" t="s">
        <v>88</v>
      </c>
      <c r="D396" s="250" t="s">
        <v>62</v>
      </c>
      <c r="E396" s="250">
        <v>2</v>
      </c>
      <c r="F396" s="78"/>
      <c r="G396" s="78"/>
      <c r="H396" s="78"/>
    </row>
    <row r="397" spans="1:8">
      <c r="A397" s="258"/>
      <c r="B397" s="254" t="s">
        <v>65</v>
      </c>
      <c r="C397" s="55" t="s">
        <v>138</v>
      </c>
      <c r="D397" s="250" t="s">
        <v>5</v>
      </c>
      <c r="E397" s="250">
        <v>1</v>
      </c>
      <c r="F397" s="78"/>
      <c r="G397" s="78"/>
      <c r="H397" s="78"/>
    </row>
    <row r="398" spans="1:8">
      <c r="A398" s="258"/>
      <c r="B398" s="254" t="s">
        <v>130</v>
      </c>
      <c r="C398" s="55" t="s">
        <v>131</v>
      </c>
      <c r="D398" s="250"/>
      <c r="E398" s="250"/>
      <c r="F398" s="78"/>
      <c r="G398" s="78"/>
      <c r="H398" s="78"/>
    </row>
    <row r="399" spans="1:8">
      <c r="A399" s="258"/>
      <c r="B399" s="254" t="s">
        <v>63</v>
      </c>
      <c r="C399" s="55" t="s">
        <v>132</v>
      </c>
      <c r="D399" s="250" t="s">
        <v>62</v>
      </c>
      <c r="E399" s="250">
        <f>E384</f>
        <v>12</v>
      </c>
      <c r="F399" s="78"/>
      <c r="G399" s="78"/>
      <c r="H399" s="78"/>
    </row>
    <row r="400" spans="1:8">
      <c r="A400" s="258"/>
      <c r="B400" s="254"/>
      <c r="C400" s="55"/>
      <c r="D400" s="250"/>
      <c r="E400" s="250"/>
      <c r="F400" s="78"/>
      <c r="G400" s="78"/>
      <c r="H400" s="78"/>
    </row>
    <row r="401" spans="1:8" ht="25.5" customHeight="1">
      <c r="A401" s="427" t="s">
        <v>283</v>
      </c>
      <c r="B401" s="427"/>
      <c r="C401" s="427"/>
      <c r="D401" s="427"/>
      <c r="E401" s="427"/>
      <c r="F401" s="78"/>
      <c r="G401" s="78"/>
      <c r="H401" s="78"/>
    </row>
    <row r="402" spans="1:8" ht="47.25" customHeight="1">
      <c r="A402" s="85"/>
      <c r="B402" s="423" t="s">
        <v>7</v>
      </c>
      <c r="C402" s="423"/>
      <c r="D402" s="250"/>
      <c r="E402" s="250"/>
      <c r="F402" s="78"/>
      <c r="G402" s="78"/>
      <c r="H402" s="78"/>
    </row>
    <row r="403" spans="1:8" ht="40.5" customHeight="1">
      <c r="A403" s="250" t="s">
        <v>284</v>
      </c>
      <c r="B403" s="428" t="s">
        <v>1273</v>
      </c>
      <c r="C403" s="428"/>
      <c r="D403" s="250" t="s">
        <v>4</v>
      </c>
      <c r="E403" s="250">
        <v>2</v>
      </c>
      <c r="F403" s="78"/>
      <c r="G403" s="78"/>
      <c r="H403" s="78"/>
    </row>
    <row r="404" spans="1:8" ht="25.5" customHeight="1">
      <c r="A404" s="250" t="s">
        <v>285</v>
      </c>
      <c r="B404" s="428" t="s">
        <v>1274</v>
      </c>
      <c r="C404" s="428"/>
      <c r="D404" s="250"/>
      <c r="E404" s="250"/>
      <c r="F404" s="78"/>
      <c r="G404" s="78"/>
      <c r="H404" s="78"/>
    </row>
    <row r="405" spans="1:8">
      <c r="A405" s="250"/>
      <c r="B405" s="262" t="s">
        <v>611</v>
      </c>
      <c r="C405" s="262" t="s">
        <v>603</v>
      </c>
      <c r="D405" s="250" t="s">
        <v>48</v>
      </c>
      <c r="E405" s="250">
        <v>2</v>
      </c>
      <c r="F405" s="78"/>
      <c r="G405" s="78"/>
      <c r="H405" s="78"/>
    </row>
    <row r="406" spans="1:8">
      <c r="A406" s="250"/>
      <c r="B406" s="262" t="s">
        <v>612</v>
      </c>
      <c r="C406" s="262" t="s">
        <v>604</v>
      </c>
      <c r="D406" s="250" t="s">
        <v>48</v>
      </c>
      <c r="E406" s="250">
        <v>2</v>
      </c>
      <c r="F406" s="78"/>
      <c r="G406" s="78"/>
      <c r="H406" s="78"/>
    </row>
    <row r="407" spans="1:8" ht="30.75" customHeight="1">
      <c r="A407" s="250" t="s">
        <v>882</v>
      </c>
      <c r="B407" s="441" t="s">
        <v>1160</v>
      </c>
      <c r="C407" s="441"/>
      <c r="D407" s="250" t="s">
        <v>598</v>
      </c>
      <c r="E407" s="250">
        <v>6</v>
      </c>
      <c r="F407" s="78"/>
      <c r="G407" s="78"/>
      <c r="H407" s="78"/>
    </row>
    <row r="408" spans="1:8" ht="42.75" customHeight="1">
      <c r="A408" s="250" t="s">
        <v>286</v>
      </c>
      <c r="B408" s="441" t="s">
        <v>1161</v>
      </c>
      <c r="C408" s="441"/>
      <c r="D408" s="250" t="s">
        <v>62</v>
      </c>
      <c r="E408" s="250">
        <v>6</v>
      </c>
      <c r="F408" s="78"/>
      <c r="G408" s="78"/>
      <c r="H408" s="78"/>
    </row>
    <row r="409" spans="1:8" ht="49.5" customHeight="1">
      <c r="A409" s="250" t="s">
        <v>287</v>
      </c>
      <c r="B409" s="441" t="s">
        <v>1162</v>
      </c>
      <c r="C409" s="441"/>
      <c r="D409" s="250" t="s">
        <v>62</v>
      </c>
      <c r="E409" s="250">
        <v>6</v>
      </c>
      <c r="F409" s="78"/>
      <c r="G409" s="78"/>
      <c r="H409" s="78"/>
    </row>
    <row r="410" spans="1:8" ht="47.25" customHeight="1">
      <c r="A410" s="250" t="s">
        <v>902</v>
      </c>
      <c r="B410" s="441" t="s">
        <v>966</v>
      </c>
      <c r="C410" s="441"/>
      <c r="D410" s="250" t="s">
        <v>4</v>
      </c>
      <c r="E410" s="250">
        <v>2</v>
      </c>
      <c r="F410" s="78"/>
      <c r="G410" s="78"/>
      <c r="H410" s="78"/>
    </row>
    <row r="411" spans="1:8" ht="50.25" customHeight="1">
      <c r="A411" s="250" t="s">
        <v>903</v>
      </c>
      <c r="B411" s="441" t="s">
        <v>901</v>
      </c>
      <c r="C411" s="441"/>
      <c r="D411" s="250"/>
      <c r="E411" s="250"/>
      <c r="F411" s="78"/>
      <c r="G411" s="78"/>
      <c r="H411" s="78"/>
    </row>
    <row r="412" spans="1:8" ht="22.5" customHeight="1">
      <c r="A412" s="250"/>
      <c r="B412" s="60" t="s">
        <v>63</v>
      </c>
      <c r="C412" s="55" t="s">
        <v>849</v>
      </c>
      <c r="D412" s="250" t="s">
        <v>5</v>
      </c>
      <c r="E412" s="250">
        <v>1</v>
      </c>
      <c r="F412" s="78"/>
      <c r="G412" s="78"/>
      <c r="H412" s="78"/>
    </row>
    <row r="413" spans="1:8" ht="42.75" customHeight="1">
      <c r="A413" s="250"/>
      <c r="B413" s="60" t="s">
        <v>64</v>
      </c>
      <c r="C413" s="55" t="s">
        <v>855</v>
      </c>
      <c r="D413" s="250" t="s">
        <v>5</v>
      </c>
      <c r="E413" s="250">
        <v>1</v>
      </c>
      <c r="F413" s="78"/>
      <c r="G413" s="78"/>
      <c r="H413" s="78"/>
    </row>
    <row r="414" spans="1:8" ht="19.5" customHeight="1">
      <c r="A414" s="250"/>
      <c r="B414" s="60" t="s">
        <v>65</v>
      </c>
      <c r="C414" s="55" t="s">
        <v>851</v>
      </c>
      <c r="D414" s="250"/>
      <c r="E414" s="250"/>
      <c r="F414" s="78"/>
      <c r="G414" s="78"/>
      <c r="H414" s="78"/>
    </row>
    <row r="415" spans="1:8" ht="15" customHeight="1">
      <c r="A415" s="250"/>
      <c r="B415" s="60" t="s">
        <v>127</v>
      </c>
      <c r="C415" s="55" t="s">
        <v>88</v>
      </c>
      <c r="D415" s="250" t="s">
        <v>0</v>
      </c>
      <c r="E415" s="250">
        <v>4</v>
      </c>
      <c r="F415" s="78"/>
      <c r="G415" s="78"/>
      <c r="H415" s="78"/>
    </row>
    <row r="416" spans="1:8" ht="15" customHeight="1">
      <c r="A416" s="250"/>
      <c r="B416" s="60" t="s">
        <v>130</v>
      </c>
      <c r="C416" s="55" t="s">
        <v>843</v>
      </c>
      <c r="D416" s="250" t="s">
        <v>0</v>
      </c>
      <c r="E416" s="250">
        <v>6</v>
      </c>
      <c r="F416" s="78"/>
      <c r="G416" s="78"/>
      <c r="H416" s="78"/>
    </row>
    <row r="417" spans="1:9" ht="15" customHeight="1">
      <c r="A417" s="394"/>
      <c r="B417" s="60" t="s">
        <v>66</v>
      </c>
      <c r="C417" s="55" t="s">
        <v>1326</v>
      </c>
      <c r="D417" s="394"/>
      <c r="E417" s="394"/>
      <c r="F417" s="78"/>
      <c r="G417" s="78"/>
      <c r="H417" s="78"/>
      <c r="I417" s="396"/>
    </row>
    <row r="418" spans="1:9" ht="15" customHeight="1">
      <c r="A418" s="394"/>
      <c r="B418" s="60" t="s">
        <v>127</v>
      </c>
      <c r="C418" s="55" t="s">
        <v>88</v>
      </c>
      <c r="D418" s="394" t="s">
        <v>0</v>
      </c>
      <c r="E418" s="394">
        <v>2</v>
      </c>
      <c r="F418" s="78"/>
      <c r="G418" s="78"/>
      <c r="H418" s="78"/>
      <c r="I418" s="396"/>
    </row>
    <row r="419" spans="1:9" ht="15" customHeight="1">
      <c r="A419" s="394"/>
      <c r="B419" s="60" t="s">
        <v>130</v>
      </c>
      <c r="C419" s="55" t="s">
        <v>843</v>
      </c>
      <c r="D419" s="394" t="s">
        <v>0</v>
      </c>
      <c r="E419" s="394">
        <v>3</v>
      </c>
      <c r="F419" s="78"/>
      <c r="G419" s="78"/>
      <c r="H419" s="78"/>
      <c r="I419" s="396"/>
    </row>
    <row r="420" spans="1:9" ht="25.5" customHeight="1">
      <c r="A420" s="250"/>
      <c r="B420" s="60" t="s">
        <v>67</v>
      </c>
      <c r="C420" s="55" t="s">
        <v>853</v>
      </c>
      <c r="D420" s="394"/>
      <c r="E420" s="394"/>
      <c r="F420" s="78"/>
      <c r="G420" s="78"/>
      <c r="H420" s="78"/>
    </row>
    <row r="421" spans="1:9" ht="18" customHeight="1">
      <c r="A421" s="250"/>
      <c r="B421" s="60" t="s">
        <v>127</v>
      </c>
      <c r="C421" s="55" t="s">
        <v>1294</v>
      </c>
      <c r="D421" s="394" t="s">
        <v>48</v>
      </c>
      <c r="E421" s="394">
        <v>11</v>
      </c>
      <c r="F421" s="78"/>
      <c r="G421" s="78"/>
      <c r="H421" s="78"/>
    </row>
    <row r="422" spans="1:9" ht="17.25" customHeight="1">
      <c r="A422" s="250"/>
      <c r="B422" s="60" t="s">
        <v>74</v>
      </c>
      <c r="C422" s="55" t="s">
        <v>110</v>
      </c>
      <c r="D422" s="394" t="s">
        <v>114</v>
      </c>
      <c r="E422" s="394"/>
      <c r="F422" s="78"/>
      <c r="G422" s="78"/>
      <c r="H422" s="78"/>
    </row>
    <row r="423" spans="1:9" ht="17.25" customHeight="1">
      <c r="A423" s="250"/>
      <c r="B423" s="60" t="s">
        <v>69</v>
      </c>
      <c r="C423" s="55" t="s">
        <v>852</v>
      </c>
      <c r="D423" s="394" t="s">
        <v>114</v>
      </c>
      <c r="E423" s="394"/>
      <c r="F423" s="78"/>
      <c r="G423" s="78"/>
      <c r="H423" s="78"/>
    </row>
    <row r="424" spans="1:9" ht="18" customHeight="1">
      <c r="A424" s="250"/>
      <c r="B424" s="60" t="s">
        <v>70</v>
      </c>
      <c r="C424" s="55" t="s">
        <v>850</v>
      </c>
      <c r="D424" s="394" t="s">
        <v>5</v>
      </c>
      <c r="E424" s="394">
        <v>1</v>
      </c>
      <c r="F424" s="78"/>
      <c r="G424" s="78"/>
      <c r="H424" s="78"/>
    </row>
    <row r="425" spans="1:9">
      <c r="A425" s="284" t="s">
        <v>288</v>
      </c>
      <c r="B425" s="284"/>
      <c r="C425" s="427" t="s">
        <v>8</v>
      </c>
      <c r="D425" s="427"/>
      <c r="E425" s="427"/>
      <c r="F425" s="78"/>
      <c r="G425" s="78"/>
      <c r="H425" s="78"/>
    </row>
    <row r="426" spans="1:9">
      <c r="A426" s="250" t="s">
        <v>289</v>
      </c>
      <c r="C426" s="264" t="s">
        <v>114</v>
      </c>
      <c r="D426" s="250"/>
      <c r="E426" s="250"/>
      <c r="F426" s="78"/>
      <c r="G426" s="78"/>
      <c r="H426" s="78"/>
    </row>
    <row r="427" spans="1:9" ht="29.25" customHeight="1">
      <c r="A427" s="250" t="s">
        <v>290</v>
      </c>
      <c r="B427" s="441" t="s">
        <v>883</v>
      </c>
      <c r="C427" s="441"/>
      <c r="D427" s="250" t="s">
        <v>4</v>
      </c>
      <c r="E427" s="250">
        <v>2</v>
      </c>
      <c r="F427" s="78"/>
      <c r="G427" s="78"/>
      <c r="H427" s="78"/>
    </row>
    <row r="428" spans="1:9" ht="23.25" customHeight="1">
      <c r="A428" s="250" t="s">
        <v>291</v>
      </c>
      <c r="B428" s="441" t="s">
        <v>884</v>
      </c>
      <c r="C428" s="441"/>
      <c r="D428" s="426" t="s">
        <v>114</v>
      </c>
      <c r="E428" s="426"/>
      <c r="F428" s="78"/>
      <c r="G428" s="78"/>
      <c r="H428" s="78"/>
    </row>
    <row r="429" spans="1:9" ht="37.5" customHeight="1">
      <c r="A429" s="250" t="s">
        <v>292</v>
      </c>
      <c r="B429" s="423" t="s">
        <v>1314</v>
      </c>
      <c r="C429" s="423"/>
      <c r="D429" s="250" t="s">
        <v>4</v>
      </c>
      <c r="E429" s="250">
        <v>2</v>
      </c>
      <c r="F429" s="78"/>
      <c r="G429" s="78"/>
      <c r="H429" s="78"/>
    </row>
    <row r="430" spans="1:9" ht="24" customHeight="1">
      <c r="A430" s="250" t="s">
        <v>293</v>
      </c>
      <c r="B430" s="114"/>
      <c r="C430" s="78" t="s">
        <v>1165</v>
      </c>
      <c r="D430" s="261"/>
      <c r="E430" s="261"/>
      <c r="F430" s="78"/>
      <c r="G430" s="78"/>
      <c r="H430" s="78"/>
    </row>
    <row r="431" spans="1:9" ht="13.5" customHeight="1">
      <c r="A431" s="250"/>
      <c r="B431" s="114" t="s">
        <v>611</v>
      </c>
      <c r="C431" s="78" t="s">
        <v>1167</v>
      </c>
      <c r="D431" s="250" t="s">
        <v>114</v>
      </c>
      <c r="E431" s="250"/>
      <c r="F431" s="78"/>
      <c r="G431" s="78"/>
      <c r="H431" s="78"/>
    </row>
    <row r="432" spans="1:9" ht="13.5" customHeight="1">
      <c r="A432" s="250"/>
      <c r="B432" s="114" t="s">
        <v>612</v>
      </c>
      <c r="C432" s="78" t="s">
        <v>1168</v>
      </c>
      <c r="D432" s="250" t="s">
        <v>5</v>
      </c>
      <c r="E432" s="250">
        <v>1</v>
      </c>
      <c r="F432" s="78"/>
      <c r="G432" s="78"/>
      <c r="H432" s="78"/>
    </row>
    <row r="433" spans="1:8" ht="13.5" customHeight="1">
      <c r="A433" s="250"/>
      <c r="B433" s="114" t="s">
        <v>613</v>
      </c>
      <c r="C433" s="78" t="s">
        <v>1169</v>
      </c>
      <c r="D433" s="250" t="s">
        <v>5</v>
      </c>
      <c r="E433" s="250">
        <v>1</v>
      </c>
      <c r="F433" s="78"/>
      <c r="G433" s="78"/>
      <c r="H433" s="78"/>
    </row>
    <row r="434" spans="1:8" ht="22.5" customHeight="1">
      <c r="A434" s="250" t="s">
        <v>1173</v>
      </c>
      <c r="B434" s="441" t="s">
        <v>1151</v>
      </c>
      <c r="C434" s="441"/>
      <c r="D434" s="421" t="s">
        <v>114</v>
      </c>
      <c r="E434" s="421"/>
      <c r="F434" s="78"/>
      <c r="G434" s="78"/>
      <c r="H434" s="78"/>
    </row>
    <row r="435" spans="1:8" ht="22.5" customHeight="1">
      <c r="A435" s="284" t="s">
        <v>294</v>
      </c>
      <c r="B435" s="424" t="s">
        <v>139</v>
      </c>
      <c r="C435" s="424"/>
      <c r="D435" s="424"/>
      <c r="E435" s="424"/>
      <c r="F435" s="78"/>
      <c r="G435" s="78"/>
      <c r="H435" s="78"/>
    </row>
    <row r="436" spans="1:8">
      <c r="A436" s="250"/>
      <c r="C436" s="428" t="s">
        <v>193</v>
      </c>
      <c r="D436" s="428"/>
      <c r="E436" s="428"/>
      <c r="F436" s="78"/>
      <c r="G436" s="78"/>
      <c r="H436" s="78"/>
    </row>
    <row r="437" spans="1:8">
      <c r="A437" s="250"/>
      <c r="C437" s="262" t="s">
        <v>114</v>
      </c>
      <c r="D437" s="258"/>
      <c r="E437" s="258"/>
      <c r="F437" s="78"/>
      <c r="G437" s="78"/>
      <c r="H437" s="78"/>
    </row>
    <row r="438" spans="1:8" ht="15.75" customHeight="1">
      <c r="A438" s="316"/>
      <c r="B438" s="428" t="s">
        <v>143</v>
      </c>
      <c r="C438" s="428"/>
      <c r="D438" s="428"/>
      <c r="E438" s="428"/>
      <c r="F438" s="78"/>
      <c r="G438" s="78"/>
      <c r="H438" s="78"/>
    </row>
    <row r="439" spans="1:8" ht="25.5">
      <c r="A439" s="316" t="s">
        <v>295</v>
      </c>
      <c r="C439" s="55" t="s">
        <v>267</v>
      </c>
      <c r="D439" s="250" t="s">
        <v>48</v>
      </c>
      <c r="E439" s="250">
        <v>2</v>
      </c>
      <c r="F439" s="78"/>
      <c r="G439" s="78"/>
      <c r="H439" s="78"/>
    </row>
    <row r="440" spans="1:8">
      <c r="A440" s="316"/>
      <c r="C440" s="264" t="s">
        <v>1154</v>
      </c>
      <c r="D440" s="250"/>
      <c r="E440" s="250"/>
      <c r="F440" s="78"/>
      <c r="G440" s="78"/>
      <c r="H440" s="78"/>
    </row>
    <row r="441" spans="1:8" ht="25.5">
      <c r="A441" s="316"/>
      <c r="B441" s="60" t="s">
        <v>127</v>
      </c>
      <c r="C441" s="55" t="s">
        <v>266</v>
      </c>
      <c r="D441" s="250" t="s">
        <v>48</v>
      </c>
      <c r="E441" s="250">
        <v>1</v>
      </c>
      <c r="F441" s="78"/>
      <c r="G441" s="78"/>
      <c r="H441" s="78"/>
    </row>
    <row r="442" spans="1:8">
      <c r="A442" s="316"/>
      <c r="B442" s="60" t="s">
        <v>130</v>
      </c>
      <c r="C442" s="55" t="s">
        <v>999</v>
      </c>
      <c r="D442" s="250" t="s">
        <v>48</v>
      </c>
      <c r="E442" s="250">
        <v>2</v>
      </c>
      <c r="F442" s="78"/>
      <c r="G442" s="78"/>
      <c r="H442" s="78"/>
    </row>
    <row r="443" spans="1:8">
      <c r="A443" s="316"/>
      <c r="B443" s="60" t="s">
        <v>177</v>
      </c>
      <c r="C443" s="55" t="s">
        <v>885</v>
      </c>
      <c r="D443" s="250" t="s">
        <v>48</v>
      </c>
      <c r="E443" s="250">
        <v>1</v>
      </c>
      <c r="F443" s="78"/>
      <c r="G443" s="78"/>
      <c r="H443" s="78"/>
    </row>
    <row r="444" spans="1:8" ht="38.25">
      <c r="A444" s="316"/>
      <c r="B444" s="60" t="s">
        <v>180</v>
      </c>
      <c r="C444" s="55" t="s">
        <v>1153</v>
      </c>
      <c r="D444" s="250" t="s">
        <v>48</v>
      </c>
      <c r="E444" s="250">
        <v>1</v>
      </c>
      <c r="F444" s="78"/>
      <c r="G444" s="78"/>
      <c r="H444" s="78"/>
    </row>
    <row r="445" spans="1:8" ht="25.5">
      <c r="A445" s="316" t="s">
        <v>265</v>
      </c>
      <c r="C445" s="55" t="s">
        <v>967</v>
      </c>
      <c r="D445" s="250" t="s">
        <v>48</v>
      </c>
      <c r="E445" s="250">
        <v>2</v>
      </c>
      <c r="F445" s="78"/>
      <c r="G445" s="78"/>
      <c r="H445" s="78"/>
    </row>
    <row r="446" spans="1:8">
      <c r="A446" s="316"/>
      <c r="C446" s="264" t="s">
        <v>1154</v>
      </c>
      <c r="D446" s="250"/>
      <c r="E446" s="250"/>
      <c r="F446" s="78"/>
      <c r="G446" s="78"/>
      <c r="H446" s="78"/>
    </row>
    <row r="447" spans="1:8" ht="25.5">
      <c r="A447" s="316"/>
      <c r="B447" s="60" t="s">
        <v>127</v>
      </c>
      <c r="C447" s="55" t="s">
        <v>266</v>
      </c>
      <c r="D447" s="250" t="s">
        <v>48</v>
      </c>
      <c r="E447" s="250">
        <v>1</v>
      </c>
      <c r="F447" s="78"/>
      <c r="G447" s="78"/>
      <c r="H447" s="78"/>
    </row>
    <row r="448" spans="1:8">
      <c r="A448" s="316"/>
      <c r="B448" s="60" t="s">
        <v>130</v>
      </c>
      <c r="C448" s="55" t="s">
        <v>857</v>
      </c>
      <c r="D448" s="250" t="s">
        <v>48</v>
      </c>
      <c r="E448" s="250">
        <v>2</v>
      </c>
      <c r="F448" s="78"/>
      <c r="G448" s="78"/>
      <c r="H448" s="78"/>
    </row>
    <row r="449" spans="1:8">
      <c r="A449" s="316"/>
      <c r="B449" s="60" t="s">
        <v>177</v>
      </c>
      <c r="C449" s="55" t="s">
        <v>885</v>
      </c>
      <c r="D449" s="250" t="s">
        <v>48</v>
      </c>
      <c r="E449" s="250">
        <v>1</v>
      </c>
      <c r="F449" s="78"/>
      <c r="G449" s="78"/>
      <c r="H449" s="78"/>
    </row>
    <row r="450" spans="1:8" ht="38.25">
      <c r="A450" s="316"/>
      <c r="B450" s="60" t="s">
        <v>180</v>
      </c>
      <c r="C450" s="55" t="s">
        <v>1153</v>
      </c>
      <c r="D450" s="250" t="s">
        <v>48</v>
      </c>
      <c r="E450" s="250">
        <v>1</v>
      </c>
      <c r="F450" s="78"/>
      <c r="G450" s="78"/>
      <c r="H450" s="78"/>
    </row>
    <row r="451" spans="1:8" ht="25.5">
      <c r="A451" s="316" t="s">
        <v>296</v>
      </c>
      <c r="C451" s="55" t="s">
        <v>269</v>
      </c>
      <c r="D451" s="250" t="s">
        <v>48</v>
      </c>
      <c r="E451" s="250">
        <v>1</v>
      </c>
      <c r="F451" s="78"/>
      <c r="G451" s="78"/>
      <c r="H451" s="78"/>
    </row>
    <row r="452" spans="1:8">
      <c r="A452" s="316"/>
      <c r="C452" s="264" t="s">
        <v>1154</v>
      </c>
      <c r="D452" s="250"/>
      <c r="E452" s="250"/>
      <c r="F452" s="78"/>
      <c r="G452" s="78"/>
      <c r="H452" s="78"/>
    </row>
    <row r="453" spans="1:8" ht="25.5">
      <c r="A453" s="316"/>
      <c r="B453" s="60" t="s">
        <v>127</v>
      </c>
      <c r="C453" s="55" t="s">
        <v>266</v>
      </c>
      <c r="D453" s="250" t="s">
        <v>48</v>
      </c>
      <c r="E453" s="250">
        <v>1</v>
      </c>
      <c r="F453" s="78"/>
      <c r="G453" s="78"/>
      <c r="H453" s="78"/>
    </row>
    <row r="454" spans="1:8">
      <c r="A454" s="316"/>
      <c r="B454" s="60" t="s">
        <v>130</v>
      </c>
      <c r="C454" s="55" t="s">
        <v>680</v>
      </c>
      <c r="D454" s="250" t="s">
        <v>48</v>
      </c>
      <c r="E454" s="250">
        <v>1</v>
      </c>
      <c r="F454" s="78"/>
      <c r="G454" s="78"/>
      <c r="H454" s="78"/>
    </row>
    <row r="455" spans="1:8">
      <c r="A455" s="316"/>
      <c r="B455" s="60" t="s">
        <v>177</v>
      </c>
      <c r="C455" s="55" t="s">
        <v>885</v>
      </c>
      <c r="D455" s="250" t="s">
        <v>48</v>
      </c>
      <c r="E455" s="250">
        <v>1</v>
      </c>
      <c r="F455" s="78"/>
      <c r="G455" s="78"/>
      <c r="H455" s="78"/>
    </row>
    <row r="456" spans="1:8" ht="25.5">
      <c r="A456" s="316"/>
      <c r="B456" s="60" t="s">
        <v>180</v>
      </c>
      <c r="C456" s="55" t="s">
        <v>183</v>
      </c>
      <c r="D456" s="250" t="s">
        <v>48</v>
      </c>
      <c r="E456" s="250">
        <v>1</v>
      </c>
      <c r="F456" s="78"/>
      <c r="G456" s="78"/>
      <c r="H456" s="78"/>
    </row>
    <row r="457" spans="1:8">
      <c r="A457" s="316" t="s">
        <v>296</v>
      </c>
      <c r="C457" s="55" t="s">
        <v>140</v>
      </c>
      <c r="D457" s="250" t="s">
        <v>48</v>
      </c>
      <c r="E457" s="250">
        <v>1</v>
      </c>
      <c r="F457" s="78"/>
      <c r="G457" s="78"/>
      <c r="H457" s="78"/>
    </row>
    <row r="458" spans="1:8" ht="25.5">
      <c r="A458" s="316"/>
      <c r="B458" s="60" t="s">
        <v>127</v>
      </c>
      <c r="C458" s="55" t="s">
        <v>266</v>
      </c>
      <c r="D458" s="250" t="s">
        <v>44</v>
      </c>
      <c r="E458" s="250"/>
      <c r="F458" s="78"/>
      <c r="G458" s="78"/>
      <c r="H458" s="78"/>
    </row>
    <row r="459" spans="1:8">
      <c r="A459" s="316"/>
      <c r="B459" s="60" t="s">
        <v>130</v>
      </c>
      <c r="C459" s="55" t="s">
        <v>181</v>
      </c>
      <c r="D459" s="250"/>
      <c r="E459" s="250"/>
      <c r="F459" s="78"/>
      <c r="G459" s="78"/>
      <c r="H459" s="78"/>
    </row>
    <row r="460" spans="1:8">
      <c r="A460" s="316"/>
      <c r="B460" s="114" t="s">
        <v>63</v>
      </c>
      <c r="C460" s="55" t="s">
        <v>949</v>
      </c>
      <c r="D460" s="250" t="s">
        <v>48</v>
      </c>
      <c r="E460" s="250">
        <f>E439+E445+E451</f>
        <v>5</v>
      </c>
      <c r="F460" s="78"/>
      <c r="G460" s="78"/>
      <c r="H460" s="78"/>
    </row>
    <row r="461" spans="1:8">
      <c r="A461" s="316"/>
      <c r="B461" s="114" t="s">
        <v>64</v>
      </c>
      <c r="C461" s="55" t="s">
        <v>969</v>
      </c>
      <c r="D461" s="250" t="s">
        <v>48</v>
      </c>
      <c r="E461" s="250">
        <v>1</v>
      </c>
      <c r="F461" s="78"/>
      <c r="G461" s="78"/>
      <c r="H461" s="78"/>
    </row>
    <row r="462" spans="1:8" ht="25.5">
      <c r="A462" s="316"/>
      <c r="B462" s="60" t="s">
        <v>177</v>
      </c>
      <c r="C462" s="55" t="s">
        <v>1155</v>
      </c>
      <c r="D462" s="250" t="s">
        <v>48</v>
      </c>
      <c r="E462" s="250">
        <v>1</v>
      </c>
      <c r="F462" s="78"/>
      <c r="G462" s="78"/>
      <c r="H462" s="78"/>
    </row>
    <row r="463" spans="1:8" ht="25.5">
      <c r="A463" s="316"/>
      <c r="B463" s="60" t="s">
        <v>180</v>
      </c>
      <c r="C463" s="55" t="s">
        <v>968</v>
      </c>
      <c r="D463" s="250" t="s">
        <v>48</v>
      </c>
      <c r="E463" s="250">
        <v>1</v>
      </c>
      <c r="F463" s="78"/>
      <c r="G463" s="78"/>
      <c r="H463" s="78"/>
    </row>
    <row r="464" spans="1:8">
      <c r="A464" s="316" t="s">
        <v>297</v>
      </c>
      <c r="C464" s="55" t="s">
        <v>146</v>
      </c>
      <c r="D464" s="250"/>
      <c r="E464" s="250"/>
      <c r="F464" s="78"/>
      <c r="G464" s="78"/>
      <c r="H464" s="78"/>
    </row>
    <row r="465" spans="1:8">
      <c r="A465" s="316"/>
      <c r="B465" s="60" t="s">
        <v>127</v>
      </c>
      <c r="C465" s="55" t="s">
        <v>859</v>
      </c>
      <c r="D465" s="250" t="s">
        <v>62</v>
      </c>
      <c r="E465" s="250">
        <f>(E439+E445)*2</f>
        <v>8</v>
      </c>
      <c r="F465" s="78"/>
      <c r="G465" s="78"/>
      <c r="H465" s="78"/>
    </row>
    <row r="466" spans="1:8" ht="25.5">
      <c r="A466" s="316"/>
      <c r="B466" s="60" t="s">
        <v>130</v>
      </c>
      <c r="C466" s="55" t="s">
        <v>1157</v>
      </c>
      <c r="D466" s="250" t="s">
        <v>95</v>
      </c>
      <c r="E466" s="250">
        <v>1</v>
      </c>
      <c r="F466" s="78"/>
      <c r="G466" s="78"/>
      <c r="H466" s="78"/>
    </row>
    <row r="467" spans="1:8">
      <c r="A467" s="250"/>
      <c r="C467" s="264" t="s">
        <v>147</v>
      </c>
      <c r="D467" s="250"/>
      <c r="E467" s="250"/>
      <c r="F467" s="78"/>
      <c r="G467" s="78"/>
      <c r="H467" s="78"/>
    </row>
    <row r="468" spans="1:8" ht="25.5">
      <c r="A468" s="316" t="s">
        <v>298</v>
      </c>
      <c r="C468" s="55" t="s">
        <v>148</v>
      </c>
      <c r="D468" s="250" t="s">
        <v>4</v>
      </c>
      <c r="E468" s="250">
        <v>2</v>
      </c>
      <c r="F468" s="78"/>
      <c r="G468" s="78"/>
      <c r="H468" s="78"/>
    </row>
    <row r="469" spans="1:8">
      <c r="A469" s="316"/>
      <c r="C469" s="264" t="s">
        <v>1154</v>
      </c>
      <c r="D469" s="250"/>
      <c r="E469" s="250"/>
      <c r="F469" s="78"/>
      <c r="G469" s="78"/>
      <c r="H469" s="78"/>
    </row>
    <row r="470" spans="1:8" ht="25.5">
      <c r="A470" s="316"/>
      <c r="B470" s="60" t="s">
        <v>127</v>
      </c>
      <c r="C470" s="55" t="s">
        <v>184</v>
      </c>
      <c r="D470" s="250" t="s">
        <v>4</v>
      </c>
      <c r="E470" s="250">
        <v>1</v>
      </c>
      <c r="F470" s="78"/>
      <c r="G470" s="78"/>
      <c r="H470" s="78"/>
    </row>
    <row r="471" spans="1:8">
      <c r="A471" s="316"/>
      <c r="B471" s="60" t="s">
        <v>130</v>
      </c>
      <c r="C471" s="55" t="s">
        <v>886</v>
      </c>
      <c r="D471" s="250" t="s">
        <v>4</v>
      </c>
      <c r="E471" s="250">
        <v>1</v>
      </c>
      <c r="F471" s="78"/>
      <c r="G471" s="78"/>
      <c r="H471" s="78"/>
    </row>
    <row r="472" spans="1:8">
      <c r="A472" s="316"/>
      <c r="B472" s="60" t="s">
        <v>177</v>
      </c>
      <c r="C472" s="55" t="s">
        <v>858</v>
      </c>
      <c r="D472" s="250" t="s">
        <v>4</v>
      </c>
      <c r="E472" s="250">
        <v>1</v>
      </c>
      <c r="F472" s="78"/>
      <c r="G472" s="78"/>
      <c r="H472" s="78"/>
    </row>
    <row r="473" spans="1:8" ht="38.25">
      <c r="A473" s="316"/>
      <c r="B473" s="60" t="s">
        <v>180</v>
      </c>
      <c r="C473" s="55" t="s">
        <v>1153</v>
      </c>
      <c r="D473" s="250" t="s">
        <v>4</v>
      </c>
      <c r="E473" s="250">
        <v>1</v>
      </c>
      <c r="F473" s="78"/>
      <c r="G473" s="78"/>
      <c r="H473" s="78"/>
    </row>
    <row r="474" spans="1:8">
      <c r="A474" s="316" t="s">
        <v>299</v>
      </c>
      <c r="C474" s="55" t="s">
        <v>146</v>
      </c>
      <c r="D474" s="250"/>
      <c r="E474" s="250"/>
      <c r="F474" s="78"/>
      <c r="G474" s="78"/>
      <c r="H474" s="78"/>
    </row>
    <row r="475" spans="1:8">
      <c r="A475" s="316"/>
      <c r="B475" s="60" t="s">
        <v>127</v>
      </c>
      <c r="C475" s="55" t="s">
        <v>859</v>
      </c>
      <c r="D475" s="250" t="s">
        <v>62</v>
      </c>
      <c r="E475" s="250">
        <f>E468*2</f>
        <v>4</v>
      </c>
      <c r="F475" s="78"/>
      <c r="G475" s="78"/>
      <c r="H475" s="78"/>
    </row>
    <row r="476" spans="1:8" ht="25.5">
      <c r="A476" s="316"/>
      <c r="B476" s="60" t="s">
        <v>130</v>
      </c>
      <c r="C476" s="55" t="s">
        <v>189</v>
      </c>
      <c r="D476" s="250" t="s">
        <v>48</v>
      </c>
      <c r="E476" s="250">
        <v>1</v>
      </c>
      <c r="F476" s="78"/>
      <c r="G476" s="78"/>
      <c r="H476" s="78"/>
    </row>
    <row r="477" spans="1:8">
      <c r="A477" s="250" t="s">
        <v>300</v>
      </c>
      <c r="C477" s="264" t="s">
        <v>163</v>
      </c>
      <c r="D477" s="250"/>
      <c r="E477" s="250"/>
      <c r="F477" s="78"/>
      <c r="G477" s="78"/>
      <c r="H477" s="78"/>
    </row>
    <row r="478" spans="1:8">
      <c r="A478" s="250"/>
      <c r="B478" s="60" t="s">
        <v>63</v>
      </c>
      <c r="C478" s="55" t="s">
        <v>164</v>
      </c>
      <c r="E478" s="250"/>
      <c r="F478" s="78"/>
      <c r="G478" s="78"/>
      <c r="H478" s="78"/>
    </row>
    <row r="479" spans="1:8">
      <c r="A479" s="250"/>
      <c r="B479" s="114" t="s">
        <v>127</v>
      </c>
      <c r="C479" s="55" t="s">
        <v>192</v>
      </c>
      <c r="D479" s="250" t="s">
        <v>62</v>
      </c>
      <c r="E479" s="250" t="s">
        <v>44</v>
      </c>
      <c r="F479" s="78"/>
      <c r="G479" s="78"/>
      <c r="H479" s="78"/>
    </row>
    <row r="480" spans="1:8">
      <c r="A480" s="250"/>
      <c r="B480" s="114" t="s">
        <v>130</v>
      </c>
      <c r="C480" s="55" t="s">
        <v>174</v>
      </c>
      <c r="D480" s="250" t="s">
        <v>62</v>
      </c>
      <c r="E480" s="250">
        <f>E439</f>
        <v>2</v>
      </c>
      <c r="F480" s="78"/>
      <c r="G480" s="78"/>
      <c r="H480" s="78"/>
    </row>
    <row r="481" spans="1:8">
      <c r="A481" s="250"/>
      <c r="B481" s="114" t="s">
        <v>177</v>
      </c>
      <c r="C481" s="55" t="s">
        <v>695</v>
      </c>
      <c r="D481" s="250" t="s">
        <v>62</v>
      </c>
      <c r="E481" s="250">
        <f>2</f>
        <v>2</v>
      </c>
      <c r="F481" s="78"/>
      <c r="G481" s="78"/>
      <c r="H481" s="78"/>
    </row>
    <row r="482" spans="1:8" ht="38.25">
      <c r="A482" s="250"/>
      <c r="B482" s="60" t="s">
        <v>64</v>
      </c>
      <c r="C482" s="55" t="s">
        <v>956</v>
      </c>
      <c r="D482" s="250" t="s">
        <v>4</v>
      </c>
      <c r="E482" s="250">
        <v>2</v>
      </c>
      <c r="F482" s="78"/>
      <c r="G482" s="78"/>
      <c r="H482" s="78"/>
    </row>
    <row r="483" spans="1:8">
      <c r="A483" s="250"/>
      <c r="B483" s="60" t="s">
        <v>65</v>
      </c>
      <c r="C483" s="55" t="s">
        <v>696</v>
      </c>
      <c r="D483" s="250" t="s">
        <v>5</v>
      </c>
      <c r="E483" s="250">
        <v>1</v>
      </c>
      <c r="F483" s="78"/>
      <c r="G483" s="78"/>
      <c r="H483" s="78"/>
    </row>
    <row r="484" spans="1:8">
      <c r="A484" s="250"/>
      <c r="B484" s="60" t="s">
        <v>66</v>
      </c>
      <c r="C484" s="55" t="s">
        <v>167</v>
      </c>
      <c r="D484" s="250" t="s">
        <v>4</v>
      </c>
      <c r="E484" s="250">
        <v>1</v>
      </c>
      <c r="F484" s="78"/>
      <c r="G484" s="78"/>
      <c r="H484" s="78"/>
    </row>
    <row r="485" spans="1:8">
      <c r="A485" s="250"/>
      <c r="B485" s="60" t="s">
        <v>67</v>
      </c>
      <c r="C485" s="60" t="s">
        <v>864</v>
      </c>
      <c r="D485" s="250" t="s">
        <v>4</v>
      </c>
      <c r="E485" s="250">
        <v>2</v>
      </c>
      <c r="F485" s="78"/>
      <c r="G485" s="78"/>
      <c r="H485" s="78"/>
    </row>
    <row r="486" spans="1:8">
      <c r="A486" s="250"/>
      <c r="B486" s="60" t="s">
        <v>74</v>
      </c>
      <c r="C486" s="55" t="s">
        <v>662</v>
      </c>
      <c r="D486" s="250" t="s">
        <v>4</v>
      </c>
      <c r="E486" s="250">
        <v>1</v>
      </c>
      <c r="F486" s="78"/>
      <c r="G486" s="78"/>
      <c r="H486" s="78"/>
    </row>
    <row r="487" spans="1:8">
      <c r="A487" s="250"/>
      <c r="B487" s="60" t="s">
        <v>69</v>
      </c>
      <c r="C487" s="55" t="s">
        <v>663</v>
      </c>
      <c r="D487" s="250" t="s">
        <v>4</v>
      </c>
      <c r="E487" s="250">
        <v>2</v>
      </c>
      <c r="F487" s="78"/>
      <c r="G487" s="78"/>
      <c r="H487" s="78"/>
    </row>
    <row r="488" spans="1:8" ht="25.5">
      <c r="A488" s="250"/>
      <c r="B488" s="60" t="s">
        <v>70</v>
      </c>
      <c r="C488" s="55" t="s">
        <v>954</v>
      </c>
      <c r="D488" s="250" t="s">
        <v>62</v>
      </c>
      <c r="E488" s="250">
        <v>1</v>
      </c>
      <c r="F488" s="78"/>
      <c r="G488" s="78"/>
      <c r="H488" s="78"/>
    </row>
    <row r="489" spans="1:8">
      <c r="A489" s="250"/>
      <c r="B489" s="60" t="s">
        <v>175</v>
      </c>
      <c r="C489" s="55" t="s">
        <v>768</v>
      </c>
      <c r="D489" s="250"/>
      <c r="E489" s="250"/>
      <c r="F489" s="78"/>
      <c r="G489" s="78"/>
      <c r="H489" s="78"/>
    </row>
    <row r="490" spans="1:8" ht="25.5">
      <c r="A490" s="250"/>
      <c r="B490" s="253" t="s">
        <v>72</v>
      </c>
      <c r="C490" s="55" t="s">
        <v>189</v>
      </c>
      <c r="D490" s="250" t="s">
        <v>5</v>
      </c>
      <c r="E490" s="65">
        <v>1</v>
      </c>
      <c r="F490" s="78"/>
      <c r="G490" s="78"/>
      <c r="H490" s="78"/>
    </row>
    <row r="491" spans="1:8">
      <c r="A491" s="250"/>
      <c r="B491" s="60" t="s">
        <v>176</v>
      </c>
      <c r="C491" s="55" t="s">
        <v>710</v>
      </c>
      <c r="D491" s="250" t="s">
        <v>5</v>
      </c>
      <c r="E491" s="250">
        <v>1</v>
      </c>
      <c r="F491" s="78"/>
      <c r="G491" s="78"/>
      <c r="H491" s="78"/>
    </row>
    <row r="492" spans="1:8" ht="19.5" customHeight="1">
      <c r="A492" s="258" t="s">
        <v>301</v>
      </c>
      <c r="B492" s="428" t="s">
        <v>231</v>
      </c>
      <c r="C492" s="428"/>
      <c r="D492" s="428"/>
      <c r="E492" s="428"/>
      <c r="F492" s="78"/>
      <c r="G492" s="78"/>
      <c r="H492" s="78"/>
    </row>
    <row r="493" spans="1:8">
      <c r="A493" s="250"/>
      <c r="B493" s="55" t="s">
        <v>127</v>
      </c>
      <c r="C493" s="246" t="s">
        <v>817</v>
      </c>
      <c r="D493" s="55"/>
      <c r="E493" s="55"/>
      <c r="F493" s="78"/>
      <c r="G493" s="78"/>
      <c r="H493" s="78"/>
    </row>
    <row r="494" spans="1:8">
      <c r="A494" s="250"/>
      <c r="B494" s="55" t="s">
        <v>63</v>
      </c>
      <c r="C494" s="55" t="s">
        <v>707</v>
      </c>
      <c r="D494" s="55" t="s">
        <v>4</v>
      </c>
      <c r="E494" s="55">
        <v>2</v>
      </c>
      <c r="F494" s="78"/>
      <c r="G494" s="78"/>
      <c r="H494" s="78"/>
    </row>
    <row r="495" spans="1:8">
      <c r="A495" s="250"/>
      <c r="B495" s="55" t="s">
        <v>64</v>
      </c>
      <c r="C495" s="55" t="s">
        <v>703</v>
      </c>
      <c r="D495" s="55" t="s">
        <v>4</v>
      </c>
      <c r="E495" s="55">
        <v>2</v>
      </c>
      <c r="F495" s="78"/>
      <c r="G495" s="78"/>
      <c r="H495" s="78"/>
    </row>
    <row r="496" spans="1:8">
      <c r="A496" s="250"/>
      <c r="B496" s="55" t="s">
        <v>65</v>
      </c>
      <c r="C496" s="55" t="s">
        <v>704</v>
      </c>
      <c r="D496" s="55" t="s">
        <v>4</v>
      </c>
      <c r="E496" s="55">
        <v>1</v>
      </c>
      <c r="F496" s="78"/>
      <c r="G496" s="78"/>
      <c r="H496" s="78"/>
    </row>
    <row r="497" spans="1:8">
      <c r="A497" s="250"/>
      <c r="B497" s="55" t="s">
        <v>66</v>
      </c>
      <c r="C497" s="55" t="s">
        <v>706</v>
      </c>
      <c r="D497" s="55" t="s">
        <v>48</v>
      </c>
      <c r="E497" s="55">
        <v>5</v>
      </c>
      <c r="F497" s="78"/>
      <c r="G497" s="78"/>
      <c r="H497" s="78"/>
    </row>
    <row r="498" spans="1:8" ht="25.5">
      <c r="A498" s="250"/>
      <c r="B498" s="55" t="s">
        <v>67</v>
      </c>
      <c r="C498" s="55" t="s">
        <v>189</v>
      </c>
      <c r="D498" s="55" t="s">
        <v>95</v>
      </c>
      <c r="E498" s="55">
        <v>1</v>
      </c>
      <c r="F498" s="78"/>
      <c r="G498" s="78"/>
      <c r="H498" s="78"/>
    </row>
    <row r="499" spans="1:8">
      <c r="A499" s="250"/>
      <c r="B499" s="55" t="s">
        <v>74</v>
      </c>
      <c r="C499" s="55" t="s">
        <v>705</v>
      </c>
      <c r="D499" s="55" t="s">
        <v>95</v>
      </c>
      <c r="E499" s="55">
        <v>1</v>
      </c>
      <c r="F499" s="78"/>
      <c r="G499" s="78"/>
      <c r="H499" s="78"/>
    </row>
    <row r="500" spans="1:8">
      <c r="A500" s="250"/>
      <c r="B500" s="55" t="s">
        <v>69</v>
      </c>
      <c r="C500" s="55" t="s">
        <v>710</v>
      </c>
      <c r="D500" s="55" t="s">
        <v>95</v>
      </c>
      <c r="E500" s="55">
        <v>1</v>
      </c>
      <c r="F500" s="78"/>
      <c r="G500" s="78"/>
      <c r="H500" s="78"/>
    </row>
    <row r="501" spans="1:8" ht="25.5" customHeight="1">
      <c r="A501" s="92"/>
      <c r="B501" s="55" t="s">
        <v>130</v>
      </c>
      <c r="C501" s="55" t="s">
        <v>712</v>
      </c>
      <c r="D501" s="421" t="s">
        <v>711</v>
      </c>
      <c r="E501" s="421"/>
      <c r="F501" s="78"/>
      <c r="G501" s="78"/>
      <c r="H501" s="78"/>
    </row>
    <row r="502" spans="1:8" ht="15.75" customHeight="1">
      <c r="A502" s="250" t="s">
        <v>302</v>
      </c>
      <c r="B502" s="424" t="s">
        <v>158</v>
      </c>
      <c r="C502" s="424"/>
      <c r="D502" s="424"/>
      <c r="E502" s="424"/>
      <c r="F502" s="78"/>
      <c r="G502" s="78"/>
      <c r="H502" s="78"/>
    </row>
    <row r="503" spans="1:8">
      <c r="A503" s="250"/>
      <c r="C503" s="55" t="s">
        <v>114</v>
      </c>
      <c r="D503" s="250"/>
      <c r="E503" s="250"/>
      <c r="F503" s="78"/>
      <c r="G503" s="78"/>
      <c r="H503" s="78"/>
    </row>
    <row r="504" spans="1:8">
      <c r="A504" s="250" t="s">
        <v>303</v>
      </c>
      <c r="C504" s="264" t="s">
        <v>194</v>
      </c>
      <c r="D504" s="250"/>
      <c r="E504" s="250"/>
      <c r="F504" s="78"/>
      <c r="G504" s="78"/>
      <c r="H504" s="78"/>
    </row>
    <row r="505" spans="1:8">
      <c r="A505" s="250"/>
      <c r="C505" s="55" t="s">
        <v>114</v>
      </c>
      <c r="D505" s="250"/>
      <c r="E505" s="250"/>
      <c r="F505" s="78"/>
      <c r="G505" s="78"/>
      <c r="H505" s="78"/>
    </row>
    <row r="506" spans="1:8">
      <c r="A506" s="250" t="s">
        <v>304</v>
      </c>
      <c r="C506" s="251" t="s">
        <v>200</v>
      </c>
      <c r="D506" s="250"/>
      <c r="E506" s="250"/>
      <c r="F506" s="78"/>
      <c r="G506" s="78"/>
      <c r="H506" s="78"/>
    </row>
    <row r="507" spans="1:8" ht="25.5">
      <c r="A507" s="250"/>
      <c r="C507" s="55" t="s">
        <v>197</v>
      </c>
      <c r="D507" s="250"/>
      <c r="E507" s="250"/>
      <c r="F507" s="78"/>
      <c r="G507" s="78"/>
      <c r="H507" s="78"/>
    </row>
    <row r="508" spans="1:8">
      <c r="A508" s="250"/>
      <c r="B508" s="60" t="s">
        <v>63</v>
      </c>
      <c r="C508" s="55" t="s">
        <v>198</v>
      </c>
      <c r="D508" s="250" t="s">
        <v>95</v>
      </c>
      <c r="E508" s="250">
        <v>1</v>
      </c>
      <c r="F508" s="78"/>
      <c r="G508" s="78"/>
      <c r="H508" s="78"/>
    </row>
    <row r="509" spans="1:8">
      <c r="A509" s="250"/>
      <c r="B509" s="60" t="s">
        <v>64</v>
      </c>
      <c r="C509" s="55" t="s">
        <v>199</v>
      </c>
      <c r="D509" s="250" t="s">
        <v>95</v>
      </c>
      <c r="E509" s="250">
        <v>1</v>
      </c>
      <c r="F509" s="78"/>
      <c r="G509" s="78"/>
      <c r="H509" s="78"/>
    </row>
    <row r="510" spans="1:8" ht="25.5">
      <c r="A510" s="250" t="s">
        <v>306</v>
      </c>
      <c r="C510" s="251" t="s">
        <v>675</v>
      </c>
      <c r="D510" s="74"/>
      <c r="E510" s="75"/>
      <c r="F510" s="78"/>
      <c r="G510" s="78"/>
      <c r="H510" s="78"/>
    </row>
    <row r="511" spans="1:8">
      <c r="A511" s="250" t="s">
        <v>307</v>
      </c>
      <c r="C511" s="72" t="s">
        <v>621</v>
      </c>
      <c r="D511" s="74"/>
      <c r="E511" s="75"/>
      <c r="F511" s="78"/>
      <c r="G511" s="78"/>
      <c r="H511" s="78"/>
    </row>
    <row r="512" spans="1:8">
      <c r="A512" s="250"/>
      <c r="B512" s="60" t="s">
        <v>63</v>
      </c>
      <c r="C512" s="72" t="s">
        <v>203</v>
      </c>
      <c r="D512" s="74" t="s">
        <v>214</v>
      </c>
      <c r="E512" s="75">
        <v>1</v>
      </c>
      <c r="F512" s="78"/>
      <c r="G512" s="78"/>
      <c r="H512" s="78"/>
    </row>
    <row r="513" spans="1:9">
      <c r="A513" s="250"/>
      <c r="B513" s="60" t="s">
        <v>64</v>
      </c>
      <c r="C513" s="72" t="s">
        <v>204</v>
      </c>
      <c r="D513" s="74" t="s">
        <v>214</v>
      </c>
      <c r="E513" s="75">
        <v>1</v>
      </c>
      <c r="F513" s="78"/>
      <c r="G513" s="78"/>
      <c r="H513" s="78"/>
    </row>
    <row r="514" spans="1:9">
      <c r="A514" s="250" t="s">
        <v>305</v>
      </c>
      <c r="C514" s="72" t="s">
        <v>205</v>
      </c>
      <c r="D514" s="74" t="s">
        <v>216</v>
      </c>
      <c r="E514" s="75">
        <v>1</v>
      </c>
      <c r="F514" s="78"/>
      <c r="G514" s="78"/>
      <c r="H514" s="78"/>
    </row>
    <row r="515" spans="1:9">
      <c r="A515" s="250" t="s">
        <v>308</v>
      </c>
      <c r="C515" s="251" t="s">
        <v>206</v>
      </c>
      <c r="D515" s="74"/>
      <c r="E515" s="74"/>
      <c r="F515" s="78"/>
      <c r="G515" s="78"/>
      <c r="H515" s="78"/>
    </row>
    <row r="516" spans="1:9" ht="25.5">
      <c r="A516" s="421" t="s">
        <v>309</v>
      </c>
      <c r="C516" s="72" t="s">
        <v>989</v>
      </c>
      <c r="D516" s="74" t="s">
        <v>214</v>
      </c>
      <c r="E516" s="74">
        <v>1</v>
      </c>
      <c r="F516" s="78"/>
      <c r="G516" s="78"/>
      <c r="H516" s="78"/>
    </row>
    <row r="517" spans="1:9">
      <c r="A517" s="421"/>
      <c r="B517" s="60" t="s">
        <v>63</v>
      </c>
      <c r="C517" s="73" t="s">
        <v>222</v>
      </c>
      <c r="D517" s="74" t="s">
        <v>48</v>
      </c>
      <c r="E517" s="74">
        <v>2</v>
      </c>
      <c r="F517" s="78"/>
      <c r="G517" s="78"/>
      <c r="H517" s="78"/>
    </row>
    <row r="518" spans="1:9">
      <c r="A518" s="421"/>
      <c r="B518" s="60" t="s">
        <v>64</v>
      </c>
      <c r="C518" s="73" t="s">
        <v>972</v>
      </c>
      <c r="D518" s="74" t="s">
        <v>48</v>
      </c>
      <c r="E518" s="74">
        <v>2</v>
      </c>
      <c r="F518" s="78"/>
      <c r="G518" s="78"/>
      <c r="H518" s="78"/>
    </row>
    <row r="519" spans="1:9">
      <c r="A519" s="421"/>
      <c r="B519" s="60" t="s">
        <v>65</v>
      </c>
      <c r="C519" s="72" t="s">
        <v>988</v>
      </c>
      <c r="D519" s="74" t="s">
        <v>48</v>
      </c>
      <c r="E519" s="74">
        <v>1</v>
      </c>
      <c r="F519" s="78"/>
      <c r="G519" s="78"/>
      <c r="H519" s="78"/>
    </row>
    <row r="520" spans="1:9">
      <c r="A520" s="421"/>
      <c r="B520" s="60" t="s">
        <v>66</v>
      </c>
      <c r="C520" s="73" t="s">
        <v>207</v>
      </c>
      <c r="D520" s="74" t="s">
        <v>95</v>
      </c>
      <c r="E520" s="74">
        <v>1</v>
      </c>
      <c r="F520" s="78"/>
      <c r="G520" s="78"/>
      <c r="H520" s="78"/>
    </row>
    <row r="521" spans="1:9" ht="25.5">
      <c r="A521" s="421" t="s">
        <v>310</v>
      </c>
      <c r="C521" s="72" t="s">
        <v>208</v>
      </c>
      <c r="D521" s="74"/>
      <c r="E521" s="74"/>
      <c r="F521" s="78"/>
      <c r="G521" s="78"/>
      <c r="H521" s="78"/>
    </row>
    <row r="522" spans="1:9">
      <c r="A522" s="421"/>
      <c r="B522" s="60" t="s">
        <v>63</v>
      </c>
      <c r="C522" s="248" t="s">
        <v>223</v>
      </c>
      <c r="D522" s="74" t="s">
        <v>48</v>
      </c>
      <c r="E522" s="74">
        <v>2</v>
      </c>
      <c r="F522" s="78"/>
      <c r="G522" s="78"/>
      <c r="H522" s="78"/>
    </row>
    <row r="523" spans="1:9">
      <c r="A523" s="421"/>
      <c r="B523" s="60" t="s">
        <v>64</v>
      </c>
      <c r="C523" s="73" t="s">
        <v>970</v>
      </c>
      <c r="D523" s="74" t="s">
        <v>48</v>
      </c>
      <c r="E523" s="74">
        <v>2</v>
      </c>
    </row>
    <row r="524" spans="1:9" s="57" customFormat="1" ht="19.5" customHeight="1">
      <c r="A524" s="421"/>
      <c r="B524" s="60" t="s">
        <v>65</v>
      </c>
      <c r="C524" s="248" t="s">
        <v>209</v>
      </c>
      <c r="D524" s="74" t="s">
        <v>214</v>
      </c>
      <c r="E524" s="74">
        <v>1</v>
      </c>
      <c r="F524" s="77"/>
      <c r="G524" s="255"/>
      <c r="H524" s="255"/>
      <c r="I524" s="77"/>
    </row>
    <row r="525" spans="1:9" ht="15" customHeight="1">
      <c r="A525" s="250" t="s">
        <v>311</v>
      </c>
      <c r="B525" s="422" t="s">
        <v>210</v>
      </c>
      <c r="C525" s="422"/>
      <c r="D525" s="74"/>
      <c r="E525" s="74"/>
    </row>
    <row r="526" spans="1:9" ht="15.75" customHeight="1">
      <c r="A526" s="250" t="s">
        <v>761</v>
      </c>
      <c r="B526" s="423" t="s">
        <v>211</v>
      </c>
      <c r="C526" s="423"/>
      <c r="D526" s="74" t="s">
        <v>214</v>
      </c>
      <c r="E526" s="74">
        <v>1</v>
      </c>
    </row>
    <row r="527" spans="1:9" s="57" customFormat="1" ht="15.75" customHeight="1">
      <c r="A527" s="250" t="s">
        <v>762</v>
      </c>
      <c r="B527" s="423" t="s">
        <v>212</v>
      </c>
      <c r="C527" s="423"/>
      <c r="D527" s="74" t="s">
        <v>62</v>
      </c>
      <c r="E527" s="74">
        <f>2*2</f>
        <v>4</v>
      </c>
      <c r="F527" s="77"/>
      <c r="G527" s="77"/>
      <c r="H527" s="77"/>
      <c r="I527" s="77"/>
    </row>
    <row r="528" spans="1:9" ht="15" customHeight="1">
      <c r="A528" s="250" t="s">
        <v>312</v>
      </c>
      <c r="B528" s="422" t="s">
        <v>217</v>
      </c>
      <c r="C528" s="422"/>
      <c r="D528" s="429"/>
      <c r="E528" s="429"/>
    </row>
    <row r="529" spans="1:5" ht="22.5" customHeight="1">
      <c r="A529" s="250" t="s">
        <v>313</v>
      </c>
      <c r="B529" s="423" t="s">
        <v>715</v>
      </c>
      <c r="C529" s="423"/>
      <c r="D529" s="429" t="s">
        <v>213</v>
      </c>
      <c r="E529" s="429"/>
    </row>
    <row r="530" spans="1:5" ht="15" customHeight="1">
      <c r="A530" s="421" t="s">
        <v>314</v>
      </c>
      <c r="B530" s="423" t="s">
        <v>920</v>
      </c>
      <c r="C530" s="423"/>
      <c r="D530" s="249"/>
      <c r="E530" s="249"/>
    </row>
    <row r="531" spans="1:5" ht="15" customHeight="1">
      <c r="A531" s="421"/>
      <c r="B531" s="248" t="s">
        <v>611</v>
      </c>
      <c r="C531" s="72" t="s">
        <v>750</v>
      </c>
      <c r="D531" s="429" t="s">
        <v>213</v>
      </c>
      <c r="E531" s="429"/>
    </row>
    <row r="532" spans="1:5" ht="15" customHeight="1">
      <c r="A532" s="421"/>
      <c r="B532" s="248" t="s">
        <v>612</v>
      </c>
      <c r="C532" s="72" t="s">
        <v>751</v>
      </c>
      <c r="D532" s="429" t="s">
        <v>213</v>
      </c>
      <c r="E532" s="429"/>
    </row>
    <row r="533" spans="1:5" ht="15" customHeight="1">
      <c r="A533" s="421"/>
      <c r="B533" s="248" t="s">
        <v>613</v>
      </c>
      <c r="C533" s="72" t="s">
        <v>752</v>
      </c>
      <c r="D533" s="429" t="s">
        <v>213</v>
      </c>
      <c r="E533" s="429"/>
    </row>
    <row r="534" spans="1:5" ht="15" customHeight="1">
      <c r="A534" s="421"/>
      <c r="B534" s="248" t="s">
        <v>614</v>
      </c>
      <c r="C534" s="72" t="s">
        <v>1244</v>
      </c>
      <c r="D534" s="74" t="s">
        <v>62</v>
      </c>
      <c r="E534" s="74">
        <v>1</v>
      </c>
    </row>
    <row r="535" spans="1:5" ht="15" customHeight="1">
      <c r="A535" s="421"/>
      <c r="B535" s="248" t="s">
        <v>615</v>
      </c>
      <c r="C535" s="72" t="s">
        <v>833</v>
      </c>
      <c r="D535" s="74" t="s">
        <v>0</v>
      </c>
      <c r="E535" s="74">
        <v>1</v>
      </c>
    </row>
    <row r="536" spans="1:5" ht="15" customHeight="1">
      <c r="A536" s="250" t="s">
        <v>818</v>
      </c>
      <c r="B536" s="423" t="s">
        <v>834</v>
      </c>
      <c r="C536" s="423"/>
      <c r="D536" s="429" t="s">
        <v>213</v>
      </c>
      <c r="E536" s="429"/>
    </row>
    <row r="537" spans="1:5" ht="15" customHeight="1">
      <c r="A537" s="421" t="s">
        <v>925</v>
      </c>
      <c r="B537" s="423" t="s">
        <v>921</v>
      </c>
      <c r="C537" s="423"/>
      <c r="D537" s="249"/>
      <c r="E537" s="249"/>
    </row>
    <row r="538" spans="1:5" ht="15" customHeight="1">
      <c r="A538" s="421"/>
      <c r="B538" s="248" t="s">
        <v>611</v>
      </c>
      <c r="C538" s="248" t="s">
        <v>922</v>
      </c>
      <c r="D538" s="74" t="s">
        <v>5</v>
      </c>
      <c r="E538" s="74">
        <v>1</v>
      </c>
    </row>
    <row r="539" spans="1:5" ht="15" customHeight="1">
      <c r="A539" s="421"/>
      <c r="B539" s="248" t="s">
        <v>612</v>
      </c>
      <c r="C539" s="248" t="s">
        <v>923</v>
      </c>
      <c r="D539" s="74" t="s">
        <v>5</v>
      </c>
      <c r="E539" s="74">
        <v>1</v>
      </c>
    </row>
    <row r="540" spans="1:5" ht="42" customHeight="1">
      <c r="A540" s="250" t="s">
        <v>926</v>
      </c>
      <c r="B540" s="441" t="s">
        <v>1150</v>
      </c>
      <c r="C540" s="441"/>
      <c r="D540" s="421" t="s">
        <v>114</v>
      </c>
      <c r="E540" s="421"/>
    </row>
    <row r="541" spans="1:5" ht="22.5" customHeight="1">
      <c r="A541" s="250" t="s">
        <v>315</v>
      </c>
      <c r="B541" s="422" t="s">
        <v>227</v>
      </c>
      <c r="C541" s="422"/>
      <c r="D541" s="74"/>
      <c r="E541" s="74"/>
    </row>
    <row r="542" spans="1:5" ht="42" customHeight="1">
      <c r="A542" s="254" t="s">
        <v>316</v>
      </c>
      <c r="B542" s="423" t="s">
        <v>236</v>
      </c>
      <c r="C542" s="423"/>
      <c r="D542" s="74" t="s">
        <v>214</v>
      </c>
      <c r="E542" s="74">
        <v>1</v>
      </c>
    </row>
    <row r="543" spans="1:5" ht="30" customHeight="1">
      <c r="A543" s="254" t="s">
        <v>317</v>
      </c>
      <c r="B543" s="423" t="s">
        <v>272</v>
      </c>
      <c r="C543" s="423"/>
      <c r="D543" s="74" t="s">
        <v>214</v>
      </c>
      <c r="E543" s="74">
        <v>1</v>
      </c>
    </row>
    <row r="544" spans="1:5" ht="41.25" customHeight="1">
      <c r="A544" s="254" t="s">
        <v>318</v>
      </c>
      <c r="B544" s="423" t="s">
        <v>986</v>
      </c>
      <c r="C544" s="423"/>
      <c r="D544" s="74" t="s">
        <v>4</v>
      </c>
      <c r="E544" s="74">
        <v>1</v>
      </c>
    </row>
    <row r="545" spans="1:9" ht="32.25" customHeight="1">
      <c r="A545" s="250" t="s">
        <v>320</v>
      </c>
      <c r="B545" s="422" t="s">
        <v>777</v>
      </c>
      <c r="C545" s="422"/>
      <c r="D545" s="74"/>
      <c r="E545" s="74"/>
    </row>
    <row r="546" spans="1:9" ht="15" customHeight="1">
      <c r="A546" s="250" t="s">
        <v>763</v>
      </c>
      <c r="B546" s="423" t="s">
        <v>229</v>
      </c>
      <c r="C546" s="423"/>
      <c r="D546" s="74" t="s">
        <v>214</v>
      </c>
      <c r="E546" s="74">
        <v>1</v>
      </c>
    </row>
    <row r="547" spans="1:9" ht="15" customHeight="1">
      <c r="A547" s="250" t="s">
        <v>764</v>
      </c>
      <c r="B547" s="423" t="s">
        <v>767</v>
      </c>
      <c r="C547" s="423"/>
      <c r="D547" s="74" t="s">
        <v>214</v>
      </c>
      <c r="E547" s="74">
        <v>1</v>
      </c>
    </row>
    <row r="548" spans="1:9" ht="42" customHeight="1">
      <c r="A548" s="250" t="s">
        <v>765</v>
      </c>
      <c r="B548" s="423" t="s">
        <v>319</v>
      </c>
      <c r="C548" s="423"/>
      <c r="D548" s="74" t="s">
        <v>214</v>
      </c>
      <c r="E548" s="74">
        <v>1</v>
      </c>
    </row>
    <row r="549" spans="1:9" ht="30" customHeight="1">
      <c r="A549" s="250" t="s">
        <v>766</v>
      </c>
      <c r="B549" s="423" t="s">
        <v>242</v>
      </c>
      <c r="C549" s="423"/>
      <c r="D549" s="249" t="s">
        <v>95</v>
      </c>
      <c r="E549" s="249">
        <v>1</v>
      </c>
    </row>
    <row r="550" spans="1:9" ht="19.5" customHeight="1">
      <c r="A550" s="249" t="s">
        <v>630</v>
      </c>
      <c r="B550" s="80"/>
      <c r="C550" s="80"/>
      <c r="D550" s="74"/>
      <c r="E550" s="74"/>
      <c r="F550" s="78"/>
      <c r="G550" s="78"/>
      <c r="H550" s="78"/>
    </row>
    <row r="551" spans="1:9">
      <c r="A551" s="249" t="s">
        <v>1278</v>
      </c>
      <c r="B551" s="80"/>
      <c r="C551" s="80"/>
      <c r="D551" s="75"/>
      <c r="E551" s="74"/>
      <c r="F551" s="78"/>
      <c r="G551" s="78"/>
      <c r="H551" s="78"/>
    </row>
    <row r="552" spans="1:9">
      <c r="A552" s="250"/>
      <c r="B552" s="55"/>
      <c r="C552" s="264"/>
      <c r="D552" s="250"/>
      <c r="E552" s="250"/>
      <c r="F552" s="78"/>
      <c r="G552" s="78"/>
      <c r="H552" s="78"/>
    </row>
    <row r="553" spans="1:9" s="57" customFormat="1" ht="36" customHeight="1">
      <c r="A553" s="459" t="s">
        <v>507</v>
      </c>
      <c r="B553" s="459"/>
      <c r="C553" s="459"/>
      <c r="D553" s="459"/>
      <c r="E553" s="459"/>
      <c r="F553" s="459"/>
      <c r="G553" s="459"/>
      <c r="H553" s="312"/>
      <c r="I553" s="77"/>
    </row>
    <row r="555" spans="1:9" ht="14.25" customHeight="1">
      <c r="A555" s="426" t="s">
        <v>245</v>
      </c>
      <c r="B555" s="426" t="s">
        <v>246</v>
      </c>
      <c r="C555" s="426"/>
      <c r="D555" s="434" t="s">
        <v>1</v>
      </c>
      <c r="E555" s="434" t="s">
        <v>12</v>
      </c>
      <c r="F555" s="435" t="s">
        <v>13</v>
      </c>
      <c r="G555" s="435"/>
      <c r="H555" s="467" t="s">
        <v>18</v>
      </c>
      <c r="I555" s="467"/>
    </row>
    <row r="556" spans="1:9" s="56" customFormat="1">
      <c r="A556" s="426"/>
      <c r="B556" s="426"/>
      <c r="C556" s="426"/>
      <c r="D556" s="434"/>
      <c r="E556" s="434"/>
      <c r="F556" s="304" t="s">
        <v>10</v>
      </c>
      <c r="G556" s="304" t="s">
        <v>19</v>
      </c>
      <c r="H556" s="305" t="s">
        <v>10</v>
      </c>
      <c r="I556" s="305" t="s">
        <v>19</v>
      </c>
    </row>
    <row r="557" spans="1:9" s="56" customFormat="1">
      <c r="A557" s="426"/>
      <c r="B557" s="426"/>
      <c r="C557" s="426"/>
      <c r="D557" s="434"/>
      <c r="E557" s="434"/>
      <c r="F557" s="304" t="s">
        <v>14</v>
      </c>
      <c r="G557" s="304" t="s">
        <v>14</v>
      </c>
      <c r="H557" s="305" t="s">
        <v>20</v>
      </c>
      <c r="I557" s="305" t="s">
        <v>20</v>
      </c>
    </row>
    <row r="558" spans="1:9">
      <c r="A558" s="426"/>
      <c r="B558" s="426"/>
      <c r="C558" s="426"/>
      <c r="D558" s="434"/>
      <c r="E558" s="306" t="s">
        <v>15</v>
      </c>
      <c r="F558" s="307" t="s">
        <v>16</v>
      </c>
      <c r="G558" s="308" t="s">
        <v>17</v>
      </c>
      <c r="H558" s="309" t="s">
        <v>22</v>
      </c>
      <c r="I558" s="309" t="s">
        <v>23</v>
      </c>
    </row>
    <row r="559" spans="1:9">
      <c r="A559" s="284" t="s">
        <v>321</v>
      </c>
      <c r="B559" s="472" t="s">
        <v>3</v>
      </c>
      <c r="C559" s="472"/>
      <c r="D559" s="472"/>
      <c r="E559" s="472"/>
      <c r="F559" s="313"/>
      <c r="G559" s="313"/>
      <c r="H559" s="313"/>
      <c r="I559" s="93"/>
    </row>
    <row r="560" spans="1:9" ht="15">
      <c r="B560" s="448" t="s">
        <v>114</v>
      </c>
      <c r="C560" s="448"/>
      <c r="D560" s="448"/>
      <c r="E560" s="448"/>
    </row>
    <row r="562" spans="1:8" ht="23.25" customHeight="1">
      <c r="A562" s="284" t="s">
        <v>322</v>
      </c>
      <c r="B562" s="424" t="s">
        <v>89</v>
      </c>
      <c r="C562" s="424"/>
      <c r="D562" s="424"/>
      <c r="E562" s="424"/>
      <c r="F562" s="78"/>
      <c r="G562" s="78"/>
      <c r="H562" s="78"/>
    </row>
    <row r="563" spans="1:8" ht="24.75" customHeight="1">
      <c r="A563" s="426" t="s">
        <v>323</v>
      </c>
      <c r="B563" s="428" t="s">
        <v>253</v>
      </c>
      <c r="C563" s="428"/>
      <c r="D563" s="250"/>
      <c r="E563" s="250"/>
      <c r="F563" s="78"/>
      <c r="G563" s="78"/>
      <c r="H563" s="78"/>
    </row>
    <row r="564" spans="1:8" ht="19.5" customHeight="1">
      <c r="A564" s="426"/>
      <c r="B564" s="262" t="s">
        <v>130</v>
      </c>
      <c r="C564" s="262" t="s">
        <v>248</v>
      </c>
      <c r="D564" s="250" t="s">
        <v>48</v>
      </c>
      <c r="E564" s="250">
        <v>6</v>
      </c>
      <c r="F564" s="78"/>
      <c r="G564" s="78"/>
      <c r="H564" s="78"/>
    </row>
    <row r="565" spans="1:8" ht="24.75" customHeight="1">
      <c r="A565" s="426"/>
      <c r="B565" s="428" t="s">
        <v>256</v>
      </c>
      <c r="C565" s="428"/>
      <c r="D565" s="250"/>
      <c r="E565" s="250"/>
      <c r="F565" s="78"/>
      <c r="G565" s="78"/>
      <c r="H565" s="78"/>
    </row>
    <row r="566" spans="1:8" ht="25.5">
      <c r="A566" s="426"/>
      <c r="B566" s="254" t="s">
        <v>63</v>
      </c>
      <c r="C566" s="55" t="s">
        <v>872</v>
      </c>
      <c r="D566" s="250" t="s">
        <v>5</v>
      </c>
      <c r="E566" s="250">
        <v>1</v>
      </c>
      <c r="F566" s="78"/>
      <c r="G566" s="78"/>
      <c r="H566" s="78"/>
    </row>
    <row r="567" spans="1:8" ht="38.25">
      <c r="A567" s="426"/>
      <c r="B567" s="254" t="s">
        <v>64</v>
      </c>
      <c r="C567" s="55" t="str">
        <f t="shared" ref="C567:C576" si="0">C340</f>
        <v>145kV, 1600A, 40kA/3s, three phase, single pole operation circuit breaker complete with spring-stored energy operating mechanism</v>
      </c>
      <c r="D567" s="250" t="s">
        <v>4</v>
      </c>
      <c r="E567" s="250">
        <v>1</v>
      </c>
      <c r="F567" s="78"/>
      <c r="G567" s="78"/>
      <c r="H567" s="78"/>
    </row>
    <row r="568" spans="1:8" ht="38.25">
      <c r="A568" s="426"/>
      <c r="B568" s="254" t="s">
        <v>65</v>
      </c>
      <c r="C568" s="55" t="str">
        <f t="shared" si="0"/>
        <v>145kV, 1600A, 40kA/3s, three phase busbar disconnector complete with motor operating mechanism</v>
      </c>
      <c r="D568" s="250" t="s">
        <v>59</v>
      </c>
      <c r="E568" s="250">
        <v>2</v>
      </c>
      <c r="F568" s="78"/>
      <c r="G568" s="78"/>
      <c r="H568" s="78"/>
    </row>
    <row r="569" spans="1:8" ht="38.25">
      <c r="A569" s="426"/>
      <c r="B569" s="254" t="s">
        <v>66</v>
      </c>
      <c r="C569" s="55" t="str">
        <f t="shared" si="0"/>
        <v>145kV, 40kA/3s, three phase, three position earth switch complete with motor operating mechanism at both sides of CB</v>
      </c>
      <c r="D569" s="250" t="s">
        <v>60</v>
      </c>
      <c r="E569" s="250">
        <v>2</v>
      </c>
      <c r="F569" s="78"/>
      <c r="G569" s="78"/>
      <c r="H569" s="78"/>
    </row>
    <row r="570" spans="1:8" ht="38.25">
      <c r="A570" s="426"/>
      <c r="B570" s="254" t="s">
        <v>67</v>
      </c>
      <c r="C570" s="55" t="str">
        <f t="shared" si="0"/>
        <v>145kV, 1600A, 40kA/3s three phase line disconnector integral with high speed earth switch complete with motor operating mechanism</v>
      </c>
      <c r="D570" s="250" t="s">
        <v>4</v>
      </c>
      <c r="E570" s="250">
        <v>1</v>
      </c>
      <c r="F570" s="78"/>
      <c r="G570" s="78"/>
      <c r="H570" s="78"/>
    </row>
    <row r="571" spans="1:8" ht="25.5" customHeight="1">
      <c r="A571" s="426"/>
      <c r="B571" s="254" t="s">
        <v>68</v>
      </c>
      <c r="C571" s="55" t="str">
        <f t="shared" si="0"/>
        <v>145kV, 40kA/3s single phase, 5-core, current transformer</v>
      </c>
      <c r="D571" s="250" t="s">
        <v>61</v>
      </c>
      <c r="E571" s="250">
        <v>3</v>
      </c>
      <c r="F571" s="78"/>
      <c r="G571" s="78"/>
      <c r="H571" s="78"/>
    </row>
    <row r="572" spans="1:8" ht="25.5">
      <c r="A572" s="426"/>
      <c r="B572" s="254" t="s">
        <v>69</v>
      </c>
      <c r="C572" s="55" t="str">
        <f t="shared" si="0"/>
        <v xml:space="preserve">145kV single phase voltage transformer 2 core,  Class 0.2 for Metering and Class 3P for Protection, </v>
      </c>
      <c r="D572" s="250" t="s">
        <v>62</v>
      </c>
      <c r="E572" s="250">
        <v>3</v>
      </c>
      <c r="F572" s="78"/>
      <c r="G572" s="78"/>
      <c r="H572" s="78"/>
    </row>
    <row r="573" spans="1:8" ht="38.25">
      <c r="A573" s="426"/>
      <c r="B573" s="254" t="s">
        <v>70</v>
      </c>
      <c r="C573" s="55" t="str">
        <f t="shared" si="0"/>
        <v>145kV Gas Insulated Line (GIL) with GIS-to-AIR Bushing, terminating chambers complete with support structure, etc. for incoming line feeder.</v>
      </c>
      <c r="D573" s="421" t="s">
        <v>5</v>
      </c>
      <c r="E573" s="421">
        <v>1</v>
      </c>
      <c r="F573" s="78"/>
      <c r="G573" s="78"/>
      <c r="H573" s="78"/>
    </row>
    <row r="574" spans="1:8" ht="33" customHeight="1">
      <c r="A574" s="426"/>
      <c r="C574" s="55" t="str">
        <f t="shared" si="0"/>
        <v xml:space="preserve">The Length of GIL shall be different for different bay as per actual design </v>
      </c>
      <c r="D574" s="421"/>
      <c r="E574" s="421"/>
      <c r="F574" s="78"/>
      <c r="G574" s="78"/>
      <c r="H574" s="78"/>
    </row>
    <row r="575" spans="1:8" ht="21" customHeight="1">
      <c r="A575" s="426"/>
      <c r="B575" s="254" t="s">
        <v>71</v>
      </c>
      <c r="C575" s="55" t="str">
        <f t="shared" si="0"/>
        <v>Local Control Cubicle</v>
      </c>
      <c r="D575" s="250" t="s">
        <v>48</v>
      </c>
      <c r="E575" s="250">
        <v>1</v>
      </c>
      <c r="F575" s="78"/>
      <c r="G575" s="78"/>
      <c r="H575" s="78"/>
    </row>
    <row r="576" spans="1:8" ht="67.5" customHeight="1">
      <c r="A576" s="426"/>
      <c r="B576" s="254" t="s">
        <v>72</v>
      </c>
      <c r="C576" s="55" t="str">
        <f t="shared" si="0"/>
        <v>Complete set of miscellaneous items required for safe and efficient operation of the switchgear, terminal arrangements for GIL, busbar end covers or link to adjacent switchgear panel, cables, metal support structure, grounding, etc. as appropriate</v>
      </c>
      <c r="D576" s="250" t="s">
        <v>5</v>
      </c>
      <c r="E576" s="250">
        <v>1</v>
      </c>
      <c r="F576" s="78"/>
      <c r="G576" s="78"/>
      <c r="H576" s="78"/>
    </row>
    <row r="577" spans="1:8" ht="22.5" customHeight="1">
      <c r="A577" s="426" t="s">
        <v>324</v>
      </c>
      <c r="B577" s="428" t="s">
        <v>254</v>
      </c>
      <c r="C577" s="428"/>
      <c r="D577" s="250"/>
      <c r="E577" s="250"/>
      <c r="F577" s="78"/>
      <c r="G577" s="78"/>
      <c r="H577" s="78"/>
    </row>
    <row r="578" spans="1:8" ht="22.5" customHeight="1">
      <c r="A578" s="426"/>
      <c r="B578" s="262" t="s">
        <v>130</v>
      </c>
      <c r="C578" s="262" t="s">
        <v>248</v>
      </c>
      <c r="D578" s="250" t="s">
        <v>48</v>
      </c>
      <c r="E578" s="250">
        <v>2</v>
      </c>
      <c r="F578" s="78"/>
      <c r="G578" s="78"/>
      <c r="H578" s="78"/>
    </row>
    <row r="579" spans="1:8" ht="22.5" customHeight="1">
      <c r="A579" s="426"/>
      <c r="B579" s="428" t="s">
        <v>255</v>
      </c>
      <c r="C579" s="428"/>
      <c r="D579" s="250"/>
      <c r="E579" s="250"/>
      <c r="F579" s="78"/>
      <c r="G579" s="78"/>
      <c r="H579" s="78"/>
    </row>
    <row r="580" spans="1:8" ht="25.5">
      <c r="A580" s="426"/>
      <c r="B580" s="254" t="s">
        <v>63</v>
      </c>
      <c r="C580" s="55" t="str">
        <f t="shared" ref="C580:C590" si="1">C353</f>
        <v>145kV,2500A, 40kA/3s, three phase Enclosure double busbar</v>
      </c>
      <c r="D580" s="250" t="s">
        <v>5</v>
      </c>
      <c r="E580" s="250">
        <v>1</v>
      </c>
      <c r="F580" s="78"/>
      <c r="G580" s="78"/>
      <c r="H580" s="78"/>
    </row>
    <row r="581" spans="1:8" ht="38.25">
      <c r="A581" s="426"/>
      <c r="B581" s="254" t="s">
        <v>64</v>
      </c>
      <c r="C581" s="55" t="str">
        <f t="shared" si="1"/>
        <v>145kV, 1600A, 40kA/3s, three phase, Gang pole operation circuit breaker complete with spring-stored energy operating mechanism</v>
      </c>
      <c r="D581" s="250" t="s">
        <v>4</v>
      </c>
      <c r="E581" s="250">
        <v>1</v>
      </c>
      <c r="F581" s="78"/>
      <c r="G581" s="78"/>
      <c r="H581" s="78"/>
    </row>
    <row r="582" spans="1:8" ht="38.25">
      <c r="A582" s="426"/>
      <c r="B582" s="254" t="s">
        <v>65</v>
      </c>
      <c r="C582" s="55" t="str">
        <f t="shared" si="1"/>
        <v>145kV, 1600A, 40kA/3s, three phase busbar disconnector complete with motor operating mechanism</v>
      </c>
      <c r="D582" s="250" t="s">
        <v>59</v>
      </c>
      <c r="E582" s="250">
        <v>2</v>
      </c>
      <c r="F582" s="78"/>
      <c r="G582" s="78"/>
      <c r="H582" s="78"/>
    </row>
    <row r="583" spans="1:8" ht="38.25">
      <c r="A583" s="426"/>
      <c r="B583" s="254" t="s">
        <v>66</v>
      </c>
      <c r="C583" s="55" t="str">
        <f t="shared" si="1"/>
        <v>145kV, 40kA/3s, three phase, three position earth switch complete with motor operating mechanism at both sides of CB</v>
      </c>
      <c r="D583" s="250" t="s">
        <v>60</v>
      </c>
      <c r="E583" s="250">
        <v>2</v>
      </c>
      <c r="F583" s="78"/>
      <c r="G583" s="78"/>
      <c r="H583" s="78"/>
    </row>
    <row r="584" spans="1:8" ht="38.25">
      <c r="A584" s="426"/>
      <c r="B584" s="254" t="s">
        <v>67</v>
      </c>
      <c r="C584" s="55" t="str">
        <f t="shared" si="1"/>
        <v>145kV, 1600A, 40kA/3s three phase line side disconnector integral with earth switch complete with motor operating mechanism</v>
      </c>
      <c r="D584" s="250" t="s">
        <v>4</v>
      </c>
      <c r="E584" s="250">
        <v>1</v>
      </c>
      <c r="F584" s="78"/>
      <c r="G584" s="78"/>
      <c r="H584" s="78"/>
    </row>
    <row r="585" spans="1:8" ht="26.25" customHeight="1">
      <c r="A585" s="426"/>
      <c r="B585" s="254" t="s">
        <v>68</v>
      </c>
      <c r="C585" s="55" t="str">
        <f t="shared" si="1"/>
        <v xml:space="preserve">145kV, 40kA/3s single phase, 5-core, current transformer </v>
      </c>
      <c r="D585" s="250" t="s">
        <v>61</v>
      </c>
      <c r="E585" s="250">
        <v>3</v>
      </c>
      <c r="F585" s="78"/>
      <c r="G585" s="78"/>
      <c r="H585" s="78"/>
    </row>
    <row r="586" spans="1:8" ht="25.5">
      <c r="A586" s="426"/>
      <c r="B586" s="254" t="s">
        <v>69</v>
      </c>
      <c r="C586" s="55" t="str">
        <f t="shared" si="1"/>
        <v xml:space="preserve">145kV single phase voltage transformer 2 core,  Class 0.2 for Metering and Class 3P for Protection, </v>
      </c>
      <c r="D586" s="250" t="s">
        <v>62</v>
      </c>
      <c r="E586" s="250">
        <v>3</v>
      </c>
      <c r="F586" s="78"/>
      <c r="G586" s="78"/>
      <c r="H586" s="78"/>
    </row>
    <row r="587" spans="1:8" ht="38.25">
      <c r="A587" s="426"/>
      <c r="B587" s="425" t="s">
        <v>70</v>
      </c>
      <c r="C587" s="55" t="str">
        <f t="shared" si="1"/>
        <v>145kV Gas Insulated Line (GIL) with GIS-to-AIR Bushing, terminating chambers complete with support structure, etc. for incoming line feeder.</v>
      </c>
      <c r="D587" s="421" t="s">
        <v>5</v>
      </c>
      <c r="E587" s="421">
        <v>1</v>
      </c>
      <c r="F587" s="78"/>
      <c r="G587" s="78"/>
      <c r="H587" s="78"/>
    </row>
    <row r="588" spans="1:8" ht="28.5" customHeight="1">
      <c r="A588" s="426"/>
      <c r="B588" s="425"/>
      <c r="C588" s="55" t="str">
        <f t="shared" si="1"/>
        <v xml:space="preserve">The Length of GIL shall be different for different bay as per actual design </v>
      </c>
      <c r="D588" s="421"/>
      <c r="E588" s="421"/>
      <c r="F588" s="78"/>
      <c r="G588" s="78"/>
      <c r="H588" s="78"/>
    </row>
    <row r="589" spans="1:8">
      <c r="A589" s="426"/>
      <c r="B589" s="254" t="s">
        <v>71</v>
      </c>
      <c r="C589" s="55" t="str">
        <f t="shared" si="1"/>
        <v>Local Control Cubicle</v>
      </c>
      <c r="D589" s="250" t="s">
        <v>48</v>
      </c>
      <c r="E589" s="250">
        <v>1</v>
      </c>
      <c r="F589" s="78"/>
      <c r="G589" s="78"/>
      <c r="H589" s="78"/>
    </row>
    <row r="590" spans="1:8" ht="63.75">
      <c r="A590" s="426"/>
      <c r="B590" s="254" t="s">
        <v>72</v>
      </c>
      <c r="C590" s="55" t="str">
        <f t="shared" si="1"/>
        <v>Complete set of miscellaneous items required for safe and efficient operation of the switchgear, terminal arrangements for GIL, busbar end covers or link to adjacent switchgear panel, cables, metal support structure, grounding, etc. as appropriate</v>
      </c>
      <c r="D590" s="250" t="s">
        <v>5</v>
      </c>
      <c r="E590" s="250">
        <v>1</v>
      </c>
      <c r="F590" s="78"/>
      <c r="G590" s="78"/>
      <c r="H590" s="78"/>
    </row>
    <row r="591" spans="1:8">
      <c r="A591" s="426" t="s">
        <v>691</v>
      </c>
      <c r="B591" s="428" t="s">
        <v>257</v>
      </c>
      <c r="C591" s="428"/>
      <c r="D591" s="250"/>
      <c r="E591" s="250"/>
      <c r="F591" s="78"/>
      <c r="G591" s="78"/>
      <c r="H591" s="78"/>
    </row>
    <row r="592" spans="1:8">
      <c r="A592" s="426"/>
      <c r="B592" s="379" t="s">
        <v>130</v>
      </c>
      <c r="C592" s="379" t="s">
        <v>248</v>
      </c>
      <c r="D592" s="250" t="s">
        <v>48</v>
      </c>
      <c r="E592" s="250">
        <v>1</v>
      </c>
      <c r="F592" s="78"/>
      <c r="G592" s="78"/>
      <c r="H592" s="78"/>
    </row>
    <row r="593" spans="1:8" ht="26.25" customHeight="1">
      <c r="A593" s="426"/>
      <c r="B593" s="428" t="s">
        <v>258</v>
      </c>
      <c r="C593" s="428"/>
      <c r="D593" s="250"/>
      <c r="E593" s="250"/>
      <c r="F593" s="78"/>
      <c r="G593" s="78"/>
      <c r="H593" s="78"/>
    </row>
    <row r="594" spans="1:8">
      <c r="A594" s="426"/>
      <c r="B594" s="254" t="s">
        <v>63</v>
      </c>
      <c r="C594" s="55" t="s">
        <v>876</v>
      </c>
      <c r="D594" s="250" t="s">
        <v>95</v>
      </c>
      <c r="E594" s="250">
        <v>1</v>
      </c>
      <c r="F594" s="78"/>
      <c r="G594" s="78"/>
      <c r="H594" s="78"/>
    </row>
    <row r="595" spans="1:8" ht="38.25">
      <c r="A595" s="426"/>
      <c r="B595" s="254" t="s">
        <v>64</v>
      </c>
      <c r="C595" s="55" t="s">
        <v>1296</v>
      </c>
      <c r="D595" s="250" t="s">
        <v>96</v>
      </c>
      <c r="E595" s="250">
        <v>1</v>
      </c>
      <c r="F595" s="78"/>
      <c r="G595" s="78"/>
      <c r="H595" s="78"/>
    </row>
    <row r="596" spans="1:8" ht="38.25">
      <c r="A596" s="426"/>
      <c r="B596" s="254" t="s">
        <v>65</v>
      </c>
      <c r="C596" s="55" t="s">
        <v>877</v>
      </c>
      <c r="D596" s="250" t="s">
        <v>60</v>
      </c>
      <c r="E596" s="250">
        <v>2</v>
      </c>
      <c r="F596" s="78"/>
      <c r="G596" s="78"/>
      <c r="H596" s="78"/>
    </row>
    <row r="597" spans="1:8" ht="38.25">
      <c r="A597" s="426"/>
      <c r="B597" s="254" t="s">
        <v>66</v>
      </c>
      <c r="C597" s="55" t="s">
        <v>878</v>
      </c>
      <c r="D597" s="250" t="s">
        <v>61</v>
      </c>
      <c r="E597" s="250">
        <v>2</v>
      </c>
      <c r="F597" s="78"/>
      <c r="G597" s="78"/>
      <c r="H597" s="78"/>
    </row>
    <row r="598" spans="1:8" ht="25.5">
      <c r="A598" s="426"/>
      <c r="B598" s="254" t="s">
        <v>67</v>
      </c>
      <c r="C598" s="55" t="s">
        <v>890</v>
      </c>
      <c r="D598" s="250" t="s">
        <v>62</v>
      </c>
      <c r="E598" s="250">
        <v>3</v>
      </c>
      <c r="F598" s="78"/>
      <c r="G598" s="78"/>
      <c r="H598" s="78"/>
    </row>
    <row r="599" spans="1:8" ht="25.5">
      <c r="A599" s="426"/>
      <c r="B599" s="254" t="s">
        <v>74</v>
      </c>
      <c r="C599" s="55" t="s">
        <v>973</v>
      </c>
      <c r="D599" s="250" t="s">
        <v>62</v>
      </c>
      <c r="E599" s="250">
        <v>3</v>
      </c>
      <c r="F599" s="78"/>
      <c r="G599" s="78"/>
      <c r="H599" s="78"/>
    </row>
    <row r="600" spans="1:8">
      <c r="A600" s="426"/>
      <c r="B600" s="254" t="s">
        <v>69</v>
      </c>
      <c r="C600" s="55" t="s">
        <v>936</v>
      </c>
      <c r="D600" s="250" t="s">
        <v>48</v>
      </c>
      <c r="E600" s="250">
        <v>1</v>
      </c>
      <c r="F600" s="78"/>
      <c r="G600" s="78"/>
      <c r="H600" s="78"/>
    </row>
    <row r="601" spans="1:8" ht="63.75">
      <c r="A601" s="426"/>
      <c r="B601" s="254" t="s">
        <v>70</v>
      </c>
      <c r="C601" s="55" t="s">
        <v>75</v>
      </c>
      <c r="D601" s="250" t="s">
        <v>97</v>
      </c>
      <c r="E601" s="250">
        <v>1</v>
      </c>
      <c r="F601" s="78"/>
      <c r="G601" s="78"/>
      <c r="H601" s="78"/>
    </row>
    <row r="602" spans="1:8">
      <c r="A602" s="426" t="s">
        <v>692</v>
      </c>
      <c r="B602" s="428" t="s">
        <v>259</v>
      </c>
      <c r="C602" s="428"/>
      <c r="D602" s="250"/>
      <c r="E602" s="250"/>
      <c r="F602" s="78"/>
      <c r="G602" s="78"/>
      <c r="H602" s="78"/>
    </row>
    <row r="603" spans="1:8">
      <c r="A603" s="426"/>
      <c r="B603" s="262" t="s">
        <v>127</v>
      </c>
      <c r="C603" s="262" t="s">
        <v>693</v>
      </c>
      <c r="D603" s="250" t="s">
        <v>4</v>
      </c>
      <c r="E603" s="250">
        <v>1</v>
      </c>
      <c r="F603" s="78"/>
      <c r="G603" s="78"/>
      <c r="H603" s="78"/>
    </row>
    <row r="604" spans="1:8" ht="24.75" customHeight="1">
      <c r="A604" s="426"/>
      <c r="B604" s="428" t="s">
        <v>260</v>
      </c>
      <c r="C604" s="428"/>
      <c r="D604" s="250"/>
      <c r="E604" s="250"/>
      <c r="F604" s="78"/>
      <c r="G604" s="78"/>
      <c r="H604" s="78"/>
    </row>
    <row r="605" spans="1:8">
      <c r="A605" s="426"/>
      <c r="B605" s="254" t="s">
        <v>63</v>
      </c>
      <c r="C605" s="55" t="s">
        <v>892</v>
      </c>
      <c r="D605" s="250" t="s">
        <v>5</v>
      </c>
      <c r="E605" s="250">
        <v>1</v>
      </c>
      <c r="F605" s="78"/>
      <c r="G605" s="78"/>
      <c r="H605" s="78"/>
    </row>
    <row r="606" spans="1:8">
      <c r="A606" s="426"/>
      <c r="B606" s="254" t="s">
        <v>64</v>
      </c>
      <c r="C606" s="55" t="str">
        <f>C379</f>
        <v>145kV, single phase, 2 cores voltage transformer</v>
      </c>
      <c r="D606" s="250" t="s">
        <v>62</v>
      </c>
      <c r="E606" s="250">
        <v>6</v>
      </c>
      <c r="F606" s="78"/>
      <c r="G606" s="78"/>
      <c r="H606" s="78"/>
    </row>
    <row r="607" spans="1:8" ht="25.5">
      <c r="A607" s="426"/>
      <c r="B607" s="254" t="s">
        <v>65</v>
      </c>
      <c r="C607" s="55" t="str">
        <f>C380</f>
        <v>145kV, 40kA/3s, three phase, three position earth switches complete with motor operating Mechanism</v>
      </c>
      <c r="D607" s="250" t="s">
        <v>60</v>
      </c>
      <c r="E607" s="250">
        <v>2</v>
      </c>
      <c r="F607" s="78"/>
      <c r="G607" s="78"/>
      <c r="H607" s="78"/>
    </row>
    <row r="608" spans="1:8">
      <c r="A608" s="426"/>
      <c r="B608" s="254" t="s">
        <v>66</v>
      </c>
      <c r="C608" s="55" t="str">
        <f>C381</f>
        <v>Local Control Cubicle</v>
      </c>
      <c r="D608" s="250" t="s">
        <v>4</v>
      </c>
      <c r="E608" s="250">
        <v>1</v>
      </c>
      <c r="F608" s="78"/>
      <c r="G608" s="78"/>
      <c r="H608" s="78"/>
    </row>
    <row r="609" spans="1:8" ht="24" customHeight="1">
      <c r="A609" s="258"/>
      <c r="B609" s="470" t="str">
        <f>B382</f>
        <v>132kV Air I nsulated Switchgear</v>
      </c>
      <c r="C609" s="470"/>
      <c r="D609" s="470"/>
      <c r="E609" s="470"/>
      <c r="F609" s="78"/>
      <c r="G609" s="78"/>
      <c r="H609" s="78"/>
    </row>
    <row r="610" spans="1:8" ht="43.5" customHeight="1">
      <c r="A610" s="258" t="s">
        <v>279</v>
      </c>
      <c r="B610" s="441" t="s">
        <v>1304</v>
      </c>
      <c r="C610" s="441"/>
      <c r="D610" s="250"/>
      <c r="E610" s="250"/>
      <c r="F610" s="78"/>
      <c r="G610" s="78"/>
      <c r="H610" s="78"/>
    </row>
    <row r="611" spans="1:8" ht="24.75" customHeight="1">
      <c r="A611" s="258"/>
      <c r="B611" s="262" t="s">
        <v>130</v>
      </c>
      <c r="C611" s="262" t="s">
        <v>248</v>
      </c>
      <c r="D611" s="250" t="s">
        <v>62</v>
      </c>
      <c r="E611" s="250">
        <v>24</v>
      </c>
      <c r="F611" s="78"/>
      <c r="G611" s="78"/>
      <c r="H611" s="78"/>
    </row>
    <row r="612" spans="1:8" ht="51" customHeight="1">
      <c r="A612" s="258" t="s">
        <v>326</v>
      </c>
      <c r="B612" s="441" t="s">
        <v>261</v>
      </c>
      <c r="C612" s="441"/>
      <c r="D612" s="250"/>
      <c r="E612" s="250"/>
      <c r="F612" s="78"/>
      <c r="G612" s="78"/>
      <c r="H612" s="78"/>
    </row>
    <row r="613" spans="1:8" ht="18.75" customHeight="1">
      <c r="A613" s="258"/>
      <c r="B613" s="246" t="s">
        <v>63</v>
      </c>
      <c r="C613" s="246" t="s">
        <v>134</v>
      </c>
      <c r="D613" s="250" t="s">
        <v>5</v>
      </c>
      <c r="E613" s="250">
        <v>1</v>
      </c>
      <c r="F613" s="78"/>
      <c r="G613" s="78"/>
      <c r="H613" s="78"/>
    </row>
    <row r="614" spans="1:8" ht="22.5" customHeight="1">
      <c r="A614" s="258"/>
      <c r="B614" s="246" t="s">
        <v>122</v>
      </c>
      <c r="C614" s="246" t="s">
        <v>135</v>
      </c>
      <c r="D614" s="250" t="s">
        <v>5</v>
      </c>
      <c r="E614" s="250">
        <v>1</v>
      </c>
      <c r="F614" s="78"/>
      <c r="G614" s="78"/>
      <c r="H614" s="78"/>
    </row>
    <row r="615" spans="1:8" ht="38.25" customHeight="1">
      <c r="A615" s="258" t="s">
        <v>325</v>
      </c>
      <c r="B615" s="441" t="s">
        <v>825</v>
      </c>
      <c r="C615" s="441"/>
      <c r="D615" s="250"/>
      <c r="E615" s="250"/>
      <c r="F615" s="78"/>
      <c r="G615" s="78"/>
      <c r="H615" s="78"/>
    </row>
    <row r="616" spans="1:8" ht="17.100000000000001" customHeight="1">
      <c r="A616" s="258"/>
      <c r="B616" s="246" t="s">
        <v>120</v>
      </c>
      <c r="C616" s="246" t="s">
        <v>121</v>
      </c>
      <c r="D616" s="250" t="s">
        <v>5</v>
      </c>
      <c r="E616" s="250">
        <v>1</v>
      </c>
      <c r="F616" s="78"/>
      <c r="G616" s="78"/>
      <c r="H616" s="78"/>
    </row>
    <row r="617" spans="1:8" ht="11.1" customHeight="1">
      <c r="A617" s="258"/>
      <c r="B617" s="246" t="s">
        <v>122</v>
      </c>
      <c r="C617" s="246" t="s">
        <v>123</v>
      </c>
      <c r="D617" s="250" t="s">
        <v>5</v>
      </c>
      <c r="E617" s="250">
        <v>1</v>
      </c>
      <c r="F617" s="78"/>
      <c r="G617" s="78"/>
      <c r="H617" s="78"/>
    </row>
    <row r="618" spans="1:8" ht="18" customHeight="1">
      <c r="A618" s="258"/>
      <c r="B618" s="246" t="s">
        <v>122</v>
      </c>
      <c r="C618" s="246" t="s">
        <v>124</v>
      </c>
      <c r="D618" s="250" t="s">
        <v>5</v>
      </c>
      <c r="E618" s="250">
        <v>1</v>
      </c>
      <c r="F618" s="78"/>
      <c r="G618" s="78"/>
      <c r="H618" s="78"/>
    </row>
    <row r="619" spans="1:8" ht="13.5" customHeight="1">
      <c r="A619" s="258"/>
      <c r="B619" s="246" t="s">
        <v>66</v>
      </c>
      <c r="C619" s="246" t="s">
        <v>125</v>
      </c>
      <c r="D619" s="250" t="s">
        <v>5</v>
      </c>
      <c r="E619" s="250">
        <v>1</v>
      </c>
      <c r="F619" s="78"/>
      <c r="G619" s="78"/>
      <c r="H619" s="78"/>
    </row>
    <row r="620" spans="1:8" ht="50.25" customHeight="1">
      <c r="A620" s="258" t="s">
        <v>327</v>
      </c>
      <c r="B620" s="441" t="s">
        <v>263</v>
      </c>
      <c r="C620" s="441"/>
      <c r="D620" s="250"/>
      <c r="E620" s="250"/>
      <c r="F620" s="78"/>
      <c r="G620" s="78"/>
      <c r="H620" s="78"/>
    </row>
    <row r="621" spans="1:8" ht="18" customHeight="1">
      <c r="A621" s="258"/>
      <c r="B621" s="246" t="s">
        <v>127</v>
      </c>
      <c r="C621" s="246" t="s">
        <v>129</v>
      </c>
      <c r="D621" s="250"/>
      <c r="E621" s="250"/>
      <c r="F621" s="78"/>
      <c r="G621" s="78"/>
      <c r="H621" s="78"/>
    </row>
    <row r="622" spans="1:8">
      <c r="A622" s="258"/>
      <c r="B622" s="254" t="s">
        <v>63</v>
      </c>
      <c r="C622" s="55" t="s">
        <v>128</v>
      </c>
      <c r="D622" s="250" t="s">
        <v>62</v>
      </c>
      <c r="E622" s="250">
        <f>E564+2+E577+1</f>
        <v>9</v>
      </c>
      <c r="F622" s="78"/>
      <c r="G622" s="78"/>
      <c r="H622" s="78"/>
    </row>
    <row r="623" spans="1:8">
      <c r="A623" s="258"/>
      <c r="B623" s="254" t="s">
        <v>64</v>
      </c>
      <c r="C623" s="55" t="s">
        <v>88</v>
      </c>
      <c r="D623" s="250" t="s">
        <v>62</v>
      </c>
      <c r="E623" s="250">
        <f>E564+E578</f>
        <v>8</v>
      </c>
      <c r="F623" s="78"/>
      <c r="G623" s="78"/>
      <c r="H623" s="78"/>
    </row>
    <row r="624" spans="1:8">
      <c r="A624" s="258"/>
      <c r="B624" s="254" t="s">
        <v>65</v>
      </c>
      <c r="C624" s="55" t="s">
        <v>138</v>
      </c>
      <c r="D624" s="250" t="s">
        <v>5</v>
      </c>
      <c r="E624" s="250">
        <v>1</v>
      </c>
      <c r="F624" s="78"/>
      <c r="G624" s="78"/>
      <c r="H624" s="78"/>
    </row>
    <row r="625" spans="1:8">
      <c r="A625" s="258"/>
      <c r="B625" s="254" t="s">
        <v>130</v>
      </c>
      <c r="C625" s="55" t="s">
        <v>131</v>
      </c>
      <c r="D625" s="250"/>
      <c r="E625" s="250"/>
      <c r="F625" s="78"/>
      <c r="G625" s="78"/>
      <c r="H625" s="78"/>
    </row>
    <row r="626" spans="1:8">
      <c r="A626" s="258"/>
      <c r="B626" s="254" t="s">
        <v>63</v>
      </c>
      <c r="C626" s="55" t="s">
        <v>132</v>
      </c>
      <c r="D626" s="250" t="s">
        <v>62</v>
      </c>
      <c r="E626" s="250">
        <f>E611</f>
        <v>24</v>
      </c>
      <c r="F626" s="78"/>
      <c r="G626" s="78"/>
      <c r="H626" s="78"/>
    </row>
    <row r="627" spans="1:8">
      <c r="A627" s="258"/>
      <c r="B627" s="254"/>
      <c r="C627" s="55"/>
      <c r="D627" s="250"/>
      <c r="E627" s="250"/>
      <c r="F627" s="78"/>
      <c r="G627" s="78"/>
      <c r="H627" s="78"/>
    </row>
    <row r="628" spans="1:8" ht="25.5" customHeight="1">
      <c r="A628" s="424" t="s">
        <v>328</v>
      </c>
      <c r="B628" s="424"/>
      <c r="C628" s="424"/>
      <c r="D628" s="424"/>
      <c r="E628" s="424"/>
      <c r="F628" s="78"/>
      <c r="G628" s="78"/>
      <c r="H628" s="78"/>
    </row>
    <row r="629" spans="1:8" ht="43.5" customHeight="1">
      <c r="A629" s="423" t="s">
        <v>7</v>
      </c>
      <c r="B629" s="423"/>
      <c r="C629" s="423"/>
      <c r="D629" s="423"/>
      <c r="E629" s="423"/>
      <c r="F629" s="78"/>
      <c r="G629" s="78"/>
      <c r="H629" s="78"/>
    </row>
    <row r="630" spans="1:8" ht="38.25" customHeight="1">
      <c r="A630" s="250" t="s">
        <v>503</v>
      </c>
      <c r="B630" s="428" t="s">
        <v>1273</v>
      </c>
      <c r="C630" s="428"/>
      <c r="D630" s="250" t="s">
        <v>4</v>
      </c>
      <c r="E630" s="250">
        <v>2</v>
      </c>
      <c r="F630" s="78"/>
      <c r="G630" s="78"/>
      <c r="H630" s="78"/>
    </row>
    <row r="631" spans="1:8" ht="38.25" customHeight="1">
      <c r="A631" s="250" t="s">
        <v>504</v>
      </c>
      <c r="B631" s="428" t="s">
        <v>1274</v>
      </c>
      <c r="C631" s="428"/>
      <c r="D631" s="250"/>
      <c r="E631" s="250"/>
      <c r="F631" s="78"/>
      <c r="G631" s="78"/>
      <c r="H631" s="78"/>
    </row>
    <row r="632" spans="1:8">
      <c r="A632" s="250"/>
      <c r="B632" s="262" t="s">
        <v>611</v>
      </c>
      <c r="C632" s="262" t="s">
        <v>603</v>
      </c>
      <c r="D632" s="250" t="s">
        <v>48</v>
      </c>
      <c r="E632" s="250">
        <v>2</v>
      </c>
      <c r="F632" s="78"/>
      <c r="G632" s="78"/>
      <c r="H632" s="78"/>
    </row>
    <row r="633" spans="1:8">
      <c r="A633" s="250"/>
      <c r="B633" s="262" t="s">
        <v>612</v>
      </c>
      <c r="C633" s="262" t="s">
        <v>604</v>
      </c>
      <c r="D633" s="250" t="s">
        <v>48</v>
      </c>
      <c r="E633" s="250">
        <v>2</v>
      </c>
      <c r="F633" s="78"/>
      <c r="G633" s="78"/>
      <c r="H633" s="78"/>
    </row>
    <row r="634" spans="1:8" ht="30.75" customHeight="1">
      <c r="A634" s="250" t="s">
        <v>897</v>
      </c>
      <c r="B634" s="441" t="str">
        <f>B407</f>
        <v>Current transformer 36 kV, 31.5 kA/1s, 50Hz, 170/70 kV BIL, single phase, 2500/1 , 3-core,  post type</v>
      </c>
      <c r="C634" s="441"/>
      <c r="D634" s="250" t="s">
        <v>598</v>
      </c>
      <c r="E634" s="250">
        <v>6</v>
      </c>
      <c r="F634" s="78"/>
      <c r="G634" s="78"/>
      <c r="H634" s="78"/>
    </row>
    <row r="635" spans="1:8" ht="38.25" customHeight="1">
      <c r="A635" s="250" t="s">
        <v>505</v>
      </c>
      <c r="B635" s="441" t="str">
        <f>B408</f>
        <v>Voltage transformer 36kV, 50Hz, 170/70 kV BIL, single phase, 33/V3 / 0.110/V3 / 0.110/V3 kV, 3 secondary windings, inductive type</v>
      </c>
      <c r="C635" s="441"/>
      <c r="D635" s="250" t="s">
        <v>62</v>
      </c>
      <c r="E635" s="250">
        <v>6</v>
      </c>
      <c r="F635" s="78"/>
      <c r="G635" s="78"/>
      <c r="H635" s="78"/>
    </row>
    <row r="636" spans="1:8" ht="38.25" customHeight="1">
      <c r="A636" s="250" t="s">
        <v>506</v>
      </c>
      <c r="B636" s="441" t="str">
        <f>B409</f>
        <v xml:space="preserve">Surge arrester 36 kV, 30 kV continuous operating voltage, 10 kA nominal discharge current, 50 Hz, single phase, gapless, metal oxide type for all five (05) substations </v>
      </c>
      <c r="C636" s="441"/>
      <c r="D636" s="250" t="s">
        <v>62</v>
      </c>
      <c r="E636" s="250">
        <v>6</v>
      </c>
      <c r="F636" s="78"/>
      <c r="G636" s="78"/>
      <c r="H636" s="78"/>
    </row>
    <row r="637" spans="1:8" ht="40.5" customHeight="1">
      <c r="A637" s="250" t="s">
        <v>898</v>
      </c>
      <c r="B637" s="441" t="str">
        <f>B410</f>
        <v>DS with load break fuse (10A) etc. for Connection between 36kV busbar &amp; 02 sets of 33/0.415kV Earthing/Auxiliary transformer.</v>
      </c>
      <c r="C637" s="441"/>
      <c r="D637" s="250" t="s">
        <v>4</v>
      </c>
      <c r="E637" s="250">
        <v>2</v>
      </c>
      <c r="F637" s="78"/>
      <c r="G637" s="78"/>
      <c r="H637" s="78"/>
    </row>
    <row r="638" spans="1:8" ht="49.5" customHeight="1">
      <c r="A638" s="250" t="s">
        <v>900</v>
      </c>
      <c r="B638" s="441" t="s">
        <v>901</v>
      </c>
      <c r="C638" s="441"/>
      <c r="D638" s="250"/>
      <c r="E638" s="250"/>
      <c r="F638" s="78"/>
      <c r="G638" s="78"/>
      <c r="H638" s="78"/>
    </row>
    <row r="639" spans="1:8">
      <c r="A639" s="250"/>
      <c r="B639" s="60" t="s">
        <v>63</v>
      </c>
      <c r="C639" s="55" t="s">
        <v>849</v>
      </c>
      <c r="D639" s="250" t="s">
        <v>5</v>
      </c>
      <c r="E639" s="250">
        <v>1</v>
      </c>
      <c r="F639" s="78"/>
      <c r="G639" s="78"/>
      <c r="H639" s="78"/>
    </row>
    <row r="640" spans="1:8" ht="38.25">
      <c r="A640" s="250"/>
      <c r="B640" s="60" t="s">
        <v>64</v>
      </c>
      <c r="C640" s="55" t="s">
        <v>855</v>
      </c>
      <c r="D640" s="250" t="s">
        <v>5</v>
      </c>
      <c r="E640" s="250">
        <v>1</v>
      </c>
      <c r="F640" s="78"/>
      <c r="G640" s="78"/>
      <c r="H640" s="78"/>
    </row>
    <row r="641" spans="1:9">
      <c r="A641" s="250"/>
      <c r="B641" s="60" t="s">
        <v>65</v>
      </c>
      <c r="C641" s="55" t="s">
        <v>851</v>
      </c>
      <c r="D641" s="250"/>
      <c r="E641" s="250"/>
      <c r="F641" s="78"/>
      <c r="G641" s="78"/>
      <c r="H641" s="78"/>
    </row>
    <row r="642" spans="1:9">
      <c r="A642" s="250"/>
      <c r="B642" s="60" t="s">
        <v>127</v>
      </c>
      <c r="C642" s="55" t="s">
        <v>88</v>
      </c>
      <c r="D642" s="250" t="s">
        <v>0</v>
      </c>
      <c r="E642" s="250">
        <v>4</v>
      </c>
      <c r="F642" s="78"/>
      <c r="G642" s="78"/>
      <c r="H642" s="78"/>
    </row>
    <row r="643" spans="1:9">
      <c r="A643" s="250"/>
      <c r="B643" s="60" t="s">
        <v>130</v>
      </c>
      <c r="C643" s="55" t="s">
        <v>843</v>
      </c>
      <c r="D643" s="250" t="s">
        <v>0</v>
      </c>
      <c r="E643" s="250">
        <v>6</v>
      </c>
      <c r="F643" s="78"/>
      <c r="G643" s="78"/>
      <c r="H643" s="78"/>
    </row>
    <row r="644" spans="1:9">
      <c r="A644" s="394"/>
      <c r="B644" s="404" t="s">
        <v>66</v>
      </c>
      <c r="C644" s="405" t="s">
        <v>1326</v>
      </c>
      <c r="D644" s="406"/>
      <c r="E644" s="406"/>
      <c r="F644" s="78"/>
      <c r="G644" s="78"/>
      <c r="H644" s="78"/>
      <c r="I644" s="396"/>
    </row>
    <row r="645" spans="1:9">
      <c r="A645" s="394"/>
      <c r="B645" s="407" t="s">
        <v>127</v>
      </c>
      <c r="C645" s="408" t="s">
        <v>88</v>
      </c>
      <c r="D645" s="409" t="s">
        <v>0</v>
      </c>
      <c r="E645" s="409">
        <v>2</v>
      </c>
      <c r="F645" s="78"/>
      <c r="G645" s="78"/>
      <c r="H645" s="78"/>
      <c r="I645" s="396"/>
    </row>
    <row r="646" spans="1:9">
      <c r="A646" s="394"/>
      <c r="B646" s="407" t="s">
        <v>130</v>
      </c>
      <c r="C646" s="408" t="s">
        <v>843</v>
      </c>
      <c r="D646" s="409" t="s">
        <v>0</v>
      </c>
      <c r="E646" s="409">
        <v>3</v>
      </c>
      <c r="F646" s="78"/>
      <c r="G646" s="78"/>
      <c r="H646" s="78"/>
      <c r="I646" s="396"/>
    </row>
    <row r="647" spans="1:9" ht="25.5">
      <c r="A647" s="250"/>
      <c r="B647" s="407" t="s">
        <v>67</v>
      </c>
      <c r="C647" s="408" t="s">
        <v>853</v>
      </c>
      <c r="D647" s="409"/>
      <c r="E647" s="409"/>
      <c r="F647" s="78"/>
      <c r="G647" s="78"/>
      <c r="H647" s="78"/>
    </row>
    <row r="648" spans="1:9">
      <c r="A648" s="250"/>
      <c r="B648" s="407" t="s">
        <v>127</v>
      </c>
      <c r="C648" s="408" t="s">
        <v>1294</v>
      </c>
      <c r="D648" s="409" t="s">
        <v>48</v>
      </c>
      <c r="E648" s="409">
        <v>11</v>
      </c>
      <c r="F648" s="78"/>
      <c r="G648" s="78"/>
      <c r="H648" s="78"/>
    </row>
    <row r="649" spans="1:9">
      <c r="A649" s="250"/>
      <c r="B649" s="407" t="s">
        <v>74</v>
      </c>
      <c r="C649" s="408" t="s">
        <v>110</v>
      </c>
      <c r="D649" s="409" t="s">
        <v>114</v>
      </c>
      <c r="E649" s="409"/>
      <c r="F649" s="78"/>
      <c r="G649" s="78"/>
      <c r="H649" s="78"/>
    </row>
    <row r="650" spans="1:9">
      <c r="A650" s="250"/>
      <c r="B650" s="407" t="s">
        <v>69</v>
      </c>
      <c r="C650" s="408" t="s">
        <v>852</v>
      </c>
      <c r="D650" s="409" t="s">
        <v>114</v>
      </c>
      <c r="E650" s="409"/>
      <c r="F650" s="78"/>
      <c r="G650" s="78"/>
      <c r="H650" s="78"/>
    </row>
    <row r="651" spans="1:9">
      <c r="A651" s="250"/>
      <c r="B651" s="407" t="s">
        <v>70</v>
      </c>
      <c r="C651" s="408" t="s">
        <v>850</v>
      </c>
      <c r="D651" s="409" t="s">
        <v>5</v>
      </c>
      <c r="E651" s="409">
        <v>1</v>
      </c>
      <c r="F651" s="78"/>
      <c r="G651" s="78"/>
      <c r="H651" s="78"/>
    </row>
    <row r="652" spans="1:9" ht="15.75" customHeight="1">
      <c r="A652" s="284" t="s">
        <v>499</v>
      </c>
      <c r="B652" s="424" t="s">
        <v>8</v>
      </c>
      <c r="C652" s="424"/>
      <c r="D652" s="424"/>
      <c r="E652" s="424"/>
      <c r="F652" s="78"/>
      <c r="G652" s="78"/>
      <c r="H652" s="78"/>
    </row>
    <row r="653" spans="1:9">
      <c r="A653" s="250" t="s">
        <v>500</v>
      </c>
      <c r="C653" s="264" t="s">
        <v>114</v>
      </c>
      <c r="D653" s="250"/>
      <c r="E653" s="250"/>
      <c r="F653" s="78"/>
      <c r="G653" s="78"/>
      <c r="H653" s="78"/>
    </row>
    <row r="654" spans="1:9" ht="29.25" customHeight="1">
      <c r="A654" s="250" t="s">
        <v>501</v>
      </c>
      <c r="C654" s="55" t="s">
        <v>883</v>
      </c>
      <c r="D654" s="250" t="s">
        <v>4</v>
      </c>
      <c r="E654" s="250">
        <v>2</v>
      </c>
      <c r="F654" s="78"/>
      <c r="G654" s="78"/>
      <c r="H654" s="78"/>
    </row>
    <row r="655" spans="1:9" ht="25.5">
      <c r="A655" s="250" t="s">
        <v>502</v>
      </c>
      <c r="C655" s="78" t="s">
        <v>115</v>
      </c>
      <c r="D655" s="426" t="s">
        <v>114</v>
      </c>
      <c r="E655" s="426"/>
      <c r="F655" s="78"/>
      <c r="G655" s="78"/>
      <c r="H655" s="78"/>
    </row>
    <row r="656" spans="1:9" ht="51">
      <c r="A656" s="250" t="s">
        <v>498</v>
      </c>
      <c r="C656" s="55" t="s">
        <v>1314</v>
      </c>
      <c r="D656" s="250" t="s">
        <v>4</v>
      </c>
      <c r="E656" s="250">
        <v>2</v>
      </c>
      <c r="F656" s="78"/>
      <c r="G656" s="78"/>
      <c r="H656" s="78"/>
    </row>
    <row r="657" spans="1:8" ht="25.5">
      <c r="A657" s="250" t="s">
        <v>497</v>
      </c>
      <c r="B657" s="114"/>
      <c r="C657" s="78" t="s">
        <v>1165</v>
      </c>
      <c r="D657" s="261"/>
      <c r="E657" s="261"/>
      <c r="F657" s="78"/>
      <c r="G657" s="78"/>
      <c r="H657" s="78"/>
    </row>
    <row r="658" spans="1:8">
      <c r="A658" s="250"/>
      <c r="B658" s="114" t="s">
        <v>611</v>
      </c>
      <c r="C658" s="78" t="s">
        <v>1167</v>
      </c>
      <c r="D658" s="250" t="s">
        <v>114</v>
      </c>
      <c r="E658" s="250"/>
      <c r="F658" s="78"/>
      <c r="G658" s="78"/>
      <c r="H658" s="78"/>
    </row>
    <row r="659" spans="1:8">
      <c r="A659" s="250"/>
      <c r="B659" s="114" t="s">
        <v>612</v>
      </c>
      <c r="C659" s="78" t="s">
        <v>1168</v>
      </c>
      <c r="D659" s="250" t="s">
        <v>5</v>
      </c>
      <c r="E659" s="250">
        <v>1</v>
      </c>
      <c r="F659" s="78"/>
      <c r="G659" s="78"/>
      <c r="H659" s="78"/>
    </row>
    <row r="660" spans="1:8">
      <c r="A660" s="250"/>
      <c r="B660" s="114" t="s">
        <v>613</v>
      </c>
      <c r="C660" s="78" t="s">
        <v>1169</v>
      </c>
      <c r="D660" s="250" t="s">
        <v>5</v>
      </c>
      <c r="E660" s="250">
        <v>1</v>
      </c>
      <c r="F660" s="78"/>
      <c r="G660" s="78"/>
      <c r="H660" s="78"/>
    </row>
    <row r="661" spans="1:8" ht="25.5">
      <c r="A661" s="250" t="s">
        <v>1172</v>
      </c>
      <c r="C661" s="55" t="s">
        <v>118</v>
      </c>
      <c r="D661" s="421" t="s">
        <v>114</v>
      </c>
      <c r="E661" s="421"/>
      <c r="F661" s="78"/>
      <c r="G661" s="78"/>
      <c r="H661" s="78"/>
    </row>
    <row r="662" spans="1:8" ht="22.5" customHeight="1">
      <c r="A662" s="284" t="s">
        <v>496</v>
      </c>
      <c r="B662" s="424" t="s">
        <v>139</v>
      </c>
      <c r="C662" s="424"/>
      <c r="D662" s="424"/>
      <c r="E662" s="424"/>
      <c r="F662" s="78"/>
      <c r="G662" s="78"/>
      <c r="H662" s="78"/>
    </row>
    <row r="663" spans="1:8">
      <c r="A663" s="250"/>
      <c r="C663" s="428" t="s">
        <v>193</v>
      </c>
      <c r="D663" s="428"/>
      <c r="E663" s="428"/>
      <c r="F663" s="78"/>
      <c r="G663" s="78"/>
      <c r="H663" s="78"/>
    </row>
    <row r="664" spans="1:8">
      <c r="A664" s="250"/>
      <c r="C664" s="262" t="s">
        <v>114</v>
      </c>
      <c r="D664" s="258"/>
      <c r="E664" s="258"/>
      <c r="F664" s="78"/>
      <c r="G664" s="78"/>
      <c r="H664" s="78"/>
    </row>
    <row r="665" spans="1:8" ht="15.75" customHeight="1">
      <c r="A665" s="316"/>
      <c r="B665" s="428" t="s">
        <v>143</v>
      </c>
      <c r="C665" s="428"/>
      <c r="D665" s="428"/>
      <c r="E665" s="428"/>
      <c r="F665" s="78"/>
      <c r="G665" s="78"/>
      <c r="H665" s="78"/>
    </row>
    <row r="666" spans="1:8" ht="25.5">
      <c r="A666" s="316" t="s">
        <v>495</v>
      </c>
      <c r="C666" s="55" t="s">
        <v>267</v>
      </c>
      <c r="D666" s="250" t="s">
        <v>48</v>
      </c>
      <c r="E666" s="250">
        <v>6</v>
      </c>
      <c r="F666" s="78"/>
      <c r="G666" s="78"/>
      <c r="H666" s="78"/>
    </row>
    <row r="667" spans="1:8">
      <c r="A667" s="316"/>
      <c r="C667" s="264" t="s">
        <v>1154</v>
      </c>
      <c r="D667" s="250"/>
      <c r="E667" s="250"/>
      <c r="F667" s="78"/>
      <c r="G667" s="78"/>
      <c r="H667" s="78"/>
    </row>
    <row r="668" spans="1:8" ht="25.5">
      <c r="A668" s="316"/>
      <c r="B668" s="60" t="s">
        <v>127</v>
      </c>
      <c r="C668" s="55" t="s">
        <v>266</v>
      </c>
      <c r="D668" s="250" t="s">
        <v>48</v>
      </c>
      <c r="E668" s="250">
        <v>1</v>
      </c>
      <c r="F668" s="78"/>
      <c r="G668" s="78"/>
      <c r="H668" s="78"/>
    </row>
    <row r="669" spans="1:8">
      <c r="A669" s="274"/>
      <c r="B669" s="60" t="s">
        <v>130</v>
      </c>
      <c r="C669" s="55" t="s">
        <v>999</v>
      </c>
      <c r="D669" s="250" t="s">
        <v>48</v>
      </c>
      <c r="E669" s="250">
        <v>2</v>
      </c>
      <c r="F669" s="78"/>
      <c r="G669" s="78"/>
      <c r="H669" s="78"/>
    </row>
    <row r="670" spans="1:8">
      <c r="A670" s="274"/>
      <c r="B670" s="60" t="s">
        <v>177</v>
      </c>
      <c r="C670" s="55" t="s">
        <v>885</v>
      </c>
      <c r="D670" s="250" t="s">
        <v>48</v>
      </c>
      <c r="E670" s="250">
        <v>1</v>
      </c>
      <c r="F670" s="78"/>
      <c r="G670" s="78"/>
      <c r="H670" s="78"/>
    </row>
    <row r="671" spans="1:8" ht="38.25">
      <c r="A671" s="316"/>
      <c r="B671" s="60" t="s">
        <v>180</v>
      </c>
      <c r="C671" s="55" t="s">
        <v>1153</v>
      </c>
      <c r="D671" s="250" t="s">
        <v>48</v>
      </c>
      <c r="E671" s="250">
        <v>1</v>
      </c>
      <c r="F671" s="78"/>
      <c r="G671" s="78"/>
      <c r="H671" s="78"/>
    </row>
    <row r="672" spans="1:8" ht="25.5">
      <c r="A672" s="316" t="s">
        <v>494</v>
      </c>
      <c r="C672" s="55" t="s">
        <v>268</v>
      </c>
      <c r="D672" s="250" t="s">
        <v>48</v>
      </c>
      <c r="E672" s="250">
        <v>2</v>
      </c>
      <c r="F672" s="78"/>
      <c r="G672" s="78"/>
      <c r="H672" s="78"/>
    </row>
    <row r="673" spans="1:8">
      <c r="A673" s="316"/>
      <c r="C673" s="264" t="s">
        <v>1154</v>
      </c>
      <c r="D673" s="250"/>
      <c r="E673" s="250"/>
      <c r="F673" s="78"/>
      <c r="G673" s="78"/>
      <c r="H673" s="78"/>
    </row>
    <row r="674" spans="1:8" ht="25.5">
      <c r="A674" s="316"/>
      <c r="B674" s="60" t="s">
        <v>127</v>
      </c>
      <c r="C674" s="55" t="s">
        <v>266</v>
      </c>
      <c r="D674" s="250" t="s">
        <v>48</v>
      </c>
      <c r="E674" s="250">
        <v>1</v>
      </c>
      <c r="F674" s="78"/>
      <c r="G674" s="78"/>
      <c r="H674" s="78"/>
    </row>
    <row r="675" spans="1:8">
      <c r="A675" s="274"/>
      <c r="B675" s="60" t="s">
        <v>130</v>
      </c>
      <c r="C675" s="55" t="s">
        <v>999</v>
      </c>
      <c r="D675" s="250" t="s">
        <v>48</v>
      </c>
      <c r="E675" s="250">
        <v>2</v>
      </c>
      <c r="F675" s="78"/>
      <c r="G675" s="78"/>
      <c r="H675" s="78"/>
    </row>
    <row r="676" spans="1:8">
      <c r="A676" s="274"/>
      <c r="B676" s="60" t="s">
        <v>177</v>
      </c>
      <c r="C676" s="55" t="s">
        <v>885</v>
      </c>
      <c r="D676" s="250" t="s">
        <v>48</v>
      </c>
      <c r="E676" s="250">
        <v>1</v>
      </c>
      <c r="F676" s="78"/>
      <c r="G676" s="78"/>
      <c r="H676" s="78"/>
    </row>
    <row r="677" spans="1:8" ht="22.5" customHeight="1">
      <c r="A677" s="316"/>
      <c r="B677" s="60" t="s">
        <v>180</v>
      </c>
      <c r="C677" s="55" t="s">
        <v>1153</v>
      </c>
      <c r="D677" s="250" t="s">
        <v>48</v>
      </c>
      <c r="E677" s="250">
        <v>1</v>
      </c>
      <c r="F677" s="78"/>
      <c r="G677" s="78"/>
      <c r="H677" s="78"/>
    </row>
    <row r="678" spans="1:8" ht="22.5" customHeight="1">
      <c r="A678" s="316" t="s">
        <v>329</v>
      </c>
      <c r="C678" s="55" t="s">
        <v>269</v>
      </c>
      <c r="D678" s="250" t="s">
        <v>48</v>
      </c>
      <c r="E678" s="250">
        <v>1</v>
      </c>
      <c r="F678" s="78"/>
      <c r="G678" s="78"/>
      <c r="H678" s="78"/>
    </row>
    <row r="679" spans="1:8" ht="23.25" customHeight="1">
      <c r="A679" s="316"/>
      <c r="B679" s="60" t="s">
        <v>127</v>
      </c>
      <c r="C679" s="55" t="s">
        <v>266</v>
      </c>
      <c r="D679" s="250" t="s">
        <v>48</v>
      </c>
      <c r="E679" s="250">
        <v>1</v>
      </c>
      <c r="F679" s="78"/>
      <c r="G679" s="78"/>
      <c r="H679" s="78"/>
    </row>
    <row r="680" spans="1:8" ht="16.5" customHeight="1">
      <c r="A680" s="274"/>
      <c r="B680" s="60" t="s">
        <v>130</v>
      </c>
      <c r="C680" s="55" t="s">
        <v>857</v>
      </c>
      <c r="D680" s="250" t="s">
        <v>48</v>
      </c>
      <c r="E680" s="250">
        <v>1</v>
      </c>
      <c r="F680" s="78"/>
      <c r="G680" s="78"/>
      <c r="H680" s="78"/>
    </row>
    <row r="681" spans="1:8" ht="20.25" customHeight="1">
      <c r="A681" s="274"/>
      <c r="B681" s="60" t="s">
        <v>177</v>
      </c>
      <c r="C681" s="55" t="s">
        <v>885</v>
      </c>
      <c r="F681" s="78"/>
      <c r="G681" s="78"/>
      <c r="H681" s="78"/>
    </row>
    <row r="682" spans="1:8" ht="29.25" customHeight="1">
      <c r="A682" s="316"/>
      <c r="B682" s="60" t="s">
        <v>180</v>
      </c>
      <c r="C682" s="55" t="s">
        <v>968</v>
      </c>
      <c r="D682" s="250" t="s">
        <v>48</v>
      </c>
      <c r="E682" s="250">
        <v>1</v>
      </c>
      <c r="F682" s="78"/>
      <c r="G682" s="78"/>
      <c r="H682" s="78"/>
    </row>
    <row r="683" spans="1:8" ht="12" customHeight="1">
      <c r="A683" s="316" t="s">
        <v>329</v>
      </c>
      <c r="C683" s="55" t="s">
        <v>140</v>
      </c>
      <c r="D683" s="250" t="s">
        <v>48</v>
      </c>
      <c r="E683" s="250">
        <v>1</v>
      </c>
      <c r="F683" s="78"/>
      <c r="G683" s="78"/>
      <c r="H683" s="78"/>
    </row>
    <row r="684" spans="1:8" ht="31.5" customHeight="1">
      <c r="A684" s="316"/>
      <c r="B684" s="60" t="s">
        <v>127</v>
      </c>
      <c r="C684" s="55" t="s">
        <v>671</v>
      </c>
      <c r="D684" s="250" t="s">
        <v>48</v>
      </c>
      <c r="E684" s="250">
        <v>1</v>
      </c>
      <c r="F684" s="78"/>
      <c r="G684" s="78"/>
      <c r="H684" s="78"/>
    </row>
    <row r="685" spans="1:8">
      <c r="A685" s="316"/>
      <c r="B685" s="60" t="s">
        <v>130</v>
      </c>
      <c r="C685" s="55" t="s">
        <v>181</v>
      </c>
      <c r="D685" s="250"/>
      <c r="E685" s="250"/>
      <c r="F685" s="78"/>
      <c r="G685" s="78"/>
      <c r="H685" s="78"/>
    </row>
    <row r="686" spans="1:8">
      <c r="A686" s="316"/>
      <c r="B686" s="114" t="s">
        <v>63</v>
      </c>
      <c r="C686" s="55" t="s">
        <v>949</v>
      </c>
      <c r="D686" s="250" t="s">
        <v>48</v>
      </c>
      <c r="E686" s="250">
        <v>5</v>
      </c>
      <c r="F686" s="78"/>
      <c r="G686" s="78"/>
      <c r="H686" s="78"/>
    </row>
    <row r="687" spans="1:8">
      <c r="A687" s="316"/>
      <c r="B687" s="114" t="s">
        <v>64</v>
      </c>
      <c r="C687" s="55" t="s">
        <v>950</v>
      </c>
      <c r="D687" s="250" t="s">
        <v>48</v>
      </c>
      <c r="E687" s="250">
        <v>1</v>
      </c>
      <c r="F687" s="78"/>
      <c r="G687" s="78"/>
      <c r="H687" s="78"/>
    </row>
    <row r="688" spans="1:8" ht="25.5">
      <c r="A688" s="316"/>
      <c r="B688" s="60" t="s">
        <v>177</v>
      </c>
      <c r="C688" s="55" t="s">
        <v>1155</v>
      </c>
      <c r="D688" s="250" t="s">
        <v>48</v>
      </c>
      <c r="E688" s="250">
        <v>1</v>
      </c>
      <c r="F688" s="78"/>
      <c r="G688" s="78"/>
      <c r="H688" s="78"/>
    </row>
    <row r="689" spans="1:8" ht="25.5">
      <c r="A689" s="316"/>
      <c r="B689" s="60" t="s">
        <v>180</v>
      </c>
      <c r="C689" s="55" t="s">
        <v>183</v>
      </c>
      <c r="D689" s="250" t="s">
        <v>48</v>
      </c>
      <c r="E689" s="250">
        <v>1</v>
      </c>
      <c r="F689" s="78"/>
      <c r="G689" s="78"/>
      <c r="H689" s="78"/>
    </row>
    <row r="690" spans="1:8">
      <c r="A690" s="316" t="s">
        <v>330</v>
      </c>
      <c r="C690" s="55" t="s">
        <v>146</v>
      </c>
      <c r="D690" s="250"/>
      <c r="E690" s="250"/>
      <c r="F690" s="78"/>
      <c r="G690" s="78"/>
      <c r="H690" s="78"/>
    </row>
    <row r="691" spans="1:8">
      <c r="A691" s="316"/>
      <c r="B691" s="60" t="s">
        <v>127</v>
      </c>
      <c r="C691" s="55" t="s">
        <v>859</v>
      </c>
      <c r="D691" s="250" t="s">
        <v>62</v>
      </c>
      <c r="E691" s="250">
        <f>(E666+E672)*2</f>
        <v>16</v>
      </c>
      <c r="F691" s="78"/>
      <c r="G691" s="78"/>
      <c r="H691" s="78"/>
    </row>
    <row r="692" spans="1:8" ht="25.5">
      <c r="A692" s="316"/>
      <c r="B692" s="60" t="s">
        <v>130</v>
      </c>
      <c r="C692" s="55" t="s">
        <v>189</v>
      </c>
      <c r="D692" s="250" t="s">
        <v>48</v>
      </c>
      <c r="E692" s="250">
        <v>1</v>
      </c>
      <c r="F692" s="78"/>
      <c r="G692" s="78"/>
      <c r="H692" s="78"/>
    </row>
    <row r="693" spans="1:8">
      <c r="A693" s="250"/>
      <c r="C693" s="264" t="s">
        <v>147</v>
      </c>
      <c r="D693" s="250"/>
      <c r="E693" s="250"/>
      <c r="F693" s="78"/>
      <c r="G693" s="78"/>
      <c r="H693" s="78"/>
    </row>
    <row r="694" spans="1:8" ht="25.5">
      <c r="A694" s="316" t="s">
        <v>331</v>
      </c>
      <c r="C694" s="55" t="s">
        <v>148</v>
      </c>
      <c r="D694" s="250" t="s">
        <v>48</v>
      </c>
      <c r="E694" s="250">
        <v>2</v>
      </c>
      <c r="F694" s="78"/>
      <c r="G694" s="78"/>
      <c r="H694" s="78"/>
    </row>
    <row r="695" spans="1:8">
      <c r="A695" s="316"/>
      <c r="C695" s="264" t="s">
        <v>1154</v>
      </c>
      <c r="D695" s="250"/>
      <c r="E695" s="250"/>
      <c r="F695" s="78"/>
      <c r="G695" s="78"/>
      <c r="H695" s="78"/>
    </row>
    <row r="696" spans="1:8" ht="25.5">
      <c r="A696" s="316"/>
      <c r="B696" s="60" t="s">
        <v>127</v>
      </c>
      <c r="C696" s="55" t="s">
        <v>184</v>
      </c>
      <c r="D696" s="250" t="s">
        <v>48</v>
      </c>
      <c r="E696" s="250">
        <v>1</v>
      </c>
      <c r="F696" s="78"/>
      <c r="G696" s="78"/>
      <c r="H696" s="78"/>
    </row>
    <row r="697" spans="1:8">
      <c r="A697" s="316"/>
      <c r="B697" s="60" t="s">
        <v>130</v>
      </c>
      <c r="C697" s="55" t="s">
        <v>886</v>
      </c>
      <c r="D697" s="250" t="s">
        <v>4</v>
      </c>
      <c r="E697" s="250">
        <v>1</v>
      </c>
      <c r="F697" s="78"/>
      <c r="G697" s="78"/>
      <c r="H697" s="78"/>
    </row>
    <row r="698" spans="1:8">
      <c r="A698" s="316"/>
      <c r="B698" s="60" t="s">
        <v>177</v>
      </c>
      <c r="C698" s="55" t="s">
        <v>858</v>
      </c>
      <c r="D698" s="250" t="s">
        <v>4</v>
      </c>
      <c r="E698" s="250">
        <v>1</v>
      </c>
      <c r="F698" s="78"/>
      <c r="G698" s="78"/>
      <c r="H698" s="78"/>
    </row>
    <row r="699" spans="1:8" ht="25.5">
      <c r="A699" s="316"/>
      <c r="B699" s="60" t="s">
        <v>180</v>
      </c>
      <c r="C699" s="55" t="s">
        <v>968</v>
      </c>
      <c r="D699" s="250" t="s">
        <v>48</v>
      </c>
      <c r="E699" s="250">
        <v>1</v>
      </c>
      <c r="F699" s="78"/>
      <c r="G699" s="78"/>
      <c r="H699" s="78"/>
    </row>
    <row r="700" spans="1:8">
      <c r="A700" s="316" t="s">
        <v>493</v>
      </c>
      <c r="C700" s="55" t="s">
        <v>146</v>
      </c>
      <c r="D700" s="250"/>
      <c r="E700" s="250"/>
      <c r="F700" s="78"/>
      <c r="G700" s="78"/>
      <c r="H700" s="78"/>
    </row>
    <row r="701" spans="1:8">
      <c r="A701" s="316"/>
      <c r="B701" s="60" t="s">
        <v>127</v>
      </c>
      <c r="C701" s="55" t="s">
        <v>859</v>
      </c>
      <c r="D701" s="250" t="s">
        <v>62</v>
      </c>
      <c r="E701" s="250">
        <f>E694*2</f>
        <v>4</v>
      </c>
      <c r="F701" s="78"/>
      <c r="G701" s="78"/>
      <c r="H701" s="78"/>
    </row>
    <row r="702" spans="1:8" ht="25.5">
      <c r="A702" s="316"/>
      <c r="B702" s="60" t="s">
        <v>130</v>
      </c>
      <c r="C702" s="55" t="s">
        <v>957</v>
      </c>
      <c r="D702" s="250" t="s">
        <v>95</v>
      </c>
      <c r="E702" s="250">
        <v>1</v>
      </c>
      <c r="F702" s="78"/>
      <c r="G702" s="78"/>
      <c r="H702" s="78"/>
    </row>
    <row r="703" spans="1:8">
      <c r="A703" s="250" t="s">
        <v>332</v>
      </c>
      <c r="C703" s="264" t="s">
        <v>163</v>
      </c>
      <c r="D703" s="250"/>
      <c r="E703" s="250"/>
      <c r="F703" s="78"/>
      <c r="G703" s="78"/>
      <c r="H703" s="78"/>
    </row>
    <row r="704" spans="1:8">
      <c r="A704" s="250"/>
      <c r="B704" s="60" t="s">
        <v>63</v>
      </c>
      <c r="C704" s="55" t="s">
        <v>164</v>
      </c>
      <c r="E704" s="250"/>
      <c r="F704" s="78"/>
      <c r="G704" s="78"/>
      <c r="H704" s="78"/>
    </row>
    <row r="705" spans="1:8">
      <c r="A705" s="250"/>
      <c r="B705" s="114" t="s">
        <v>127</v>
      </c>
      <c r="C705" s="55" t="s">
        <v>192</v>
      </c>
      <c r="D705" s="250" t="s">
        <v>62</v>
      </c>
      <c r="E705" s="250" t="s">
        <v>44</v>
      </c>
      <c r="F705" s="78"/>
      <c r="G705" s="78"/>
      <c r="H705" s="78"/>
    </row>
    <row r="706" spans="1:8">
      <c r="A706" s="250"/>
      <c r="B706" s="114" t="s">
        <v>130</v>
      </c>
      <c r="C706" s="55" t="s">
        <v>174</v>
      </c>
      <c r="D706" s="250" t="s">
        <v>62</v>
      </c>
      <c r="E706" s="250">
        <f>E666+E672+E678</f>
        <v>9</v>
      </c>
      <c r="F706" s="78"/>
      <c r="G706" s="78"/>
      <c r="H706" s="78"/>
    </row>
    <row r="707" spans="1:8">
      <c r="A707" s="250"/>
      <c r="B707" s="114" t="s">
        <v>177</v>
      </c>
      <c r="C707" s="55" t="s">
        <v>695</v>
      </c>
      <c r="D707" s="250" t="s">
        <v>62</v>
      </c>
      <c r="E707" s="250">
        <f>2</f>
        <v>2</v>
      </c>
      <c r="F707" s="78"/>
      <c r="G707" s="78"/>
      <c r="H707" s="78"/>
    </row>
    <row r="708" spans="1:8" ht="38.25">
      <c r="A708" s="250"/>
      <c r="B708" s="60" t="s">
        <v>64</v>
      </c>
      <c r="C708" s="55" t="str">
        <f>C482</f>
        <v>Industrial Server PC ( Intel XEON  Silver- 4116 processor, ECC memory) cum Operator workstation with SAS &amp;  Enginering Software</v>
      </c>
      <c r="D708" s="250" t="s">
        <v>4</v>
      </c>
      <c r="E708" s="250">
        <v>2</v>
      </c>
      <c r="F708" s="78"/>
      <c r="G708" s="78"/>
      <c r="H708" s="78"/>
    </row>
    <row r="709" spans="1:8">
      <c r="A709" s="250"/>
      <c r="B709" s="60" t="s">
        <v>65</v>
      </c>
      <c r="C709" s="55" t="s">
        <v>696</v>
      </c>
      <c r="D709" s="250" t="s">
        <v>5</v>
      </c>
      <c r="E709" s="250">
        <v>1</v>
      </c>
      <c r="F709" s="78"/>
      <c r="G709" s="78"/>
      <c r="H709" s="78"/>
    </row>
    <row r="710" spans="1:8">
      <c r="A710" s="250"/>
      <c r="B710" s="60" t="s">
        <v>66</v>
      </c>
      <c r="C710" s="55" t="s">
        <v>167</v>
      </c>
      <c r="D710" s="250" t="s">
        <v>4</v>
      </c>
      <c r="E710" s="250">
        <v>1</v>
      </c>
      <c r="F710" s="78"/>
      <c r="G710" s="78"/>
      <c r="H710" s="78"/>
    </row>
    <row r="711" spans="1:8">
      <c r="A711" s="250"/>
      <c r="B711" s="60" t="s">
        <v>67</v>
      </c>
      <c r="C711" s="60" t="s">
        <v>864</v>
      </c>
      <c r="D711" s="250" t="s">
        <v>4</v>
      </c>
      <c r="E711" s="250">
        <v>2</v>
      </c>
      <c r="F711" s="78"/>
      <c r="G711" s="78"/>
      <c r="H711" s="78"/>
    </row>
    <row r="712" spans="1:8">
      <c r="A712" s="250"/>
      <c r="B712" s="60" t="s">
        <v>74</v>
      </c>
      <c r="C712" s="55" t="s">
        <v>662</v>
      </c>
      <c r="D712" s="250" t="s">
        <v>4</v>
      </c>
      <c r="E712" s="250">
        <v>1</v>
      </c>
      <c r="F712" s="78"/>
      <c r="G712" s="78"/>
      <c r="H712" s="78"/>
    </row>
    <row r="713" spans="1:8">
      <c r="A713" s="250"/>
      <c r="B713" s="60" t="s">
        <v>69</v>
      </c>
      <c r="C713" s="55" t="s">
        <v>663</v>
      </c>
      <c r="D713" s="250" t="s">
        <v>4</v>
      </c>
      <c r="E713" s="250">
        <v>2</v>
      </c>
      <c r="F713" s="78"/>
      <c r="G713" s="78"/>
      <c r="H713" s="78"/>
    </row>
    <row r="714" spans="1:8" ht="25.5">
      <c r="A714" s="250"/>
      <c r="B714" s="60" t="s">
        <v>70</v>
      </c>
      <c r="C714" s="55" t="s">
        <v>974</v>
      </c>
      <c r="D714" s="250" t="s">
        <v>62</v>
      </c>
      <c r="E714" s="250">
        <v>1</v>
      </c>
      <c r="F714" s="78"/>
      <c r="G714" s="78"/>
      <c r="H714" s="78"/>
    </row>
    <row r="715" spans="1:8">
      <c r="A715" s="250"/>
      <c r="B715" s="60" t="s">
        <v>175</v>
      </c>
      <c r="C715" s="55" t="s">
        <v>768</v>
      </c>
      <c r="D715" s="250"/>
      <c r="E715" s="250"/>
      <c r="F715" s="78"/>
      <c r="G715" s="78"/>
      <c r="H715" s="78"/>
    </row>
    <row r="716" spans="1:8" ht="25.5">
      <c r="A716" s="250"/>
      <c r="B716" s="253" t="s">
        <v>72</v>
      </c>
      <c r="C716" s="55" t="s">
        <v>189</v>
      </c>
      <c r="D716" s="250" t="s">
        <v>5</v>
      </c>
      <c r="E716" s="65">
        <v>1</v>
      </c>
      <c r="F716" s="78"/>
      <c r="G716" s="78"/>
      <c r="H716" s="78"/>
    </row>
    <row r="717" spans="1:8">
      <c r="A717" s="250"/>
      <c r="B717" s="60" t="s">
        <v>176</v>
      </c>
      <c r="C717" s="55" t="s">
        <v>710</v>
      </c>
      <c r="D717" s="250" t="s">
        <v>5</v>
      </c>
      <c r="E717" s="250">
        <v>1</v>
      </c>
      <c r="F717" s="78"/>
      <c r="G717" s="78"/>
      <c r="H717" s="78"/>
    </row>
    <row r="718" spans="1:8" ht="15.75" customHeight="1">
      <c r="A718" s="250" t="s">
        <v>333</v>
      </c>
      <c r="B718" s="444" t="s">
        <v>231</v>
      </c>
      <c r="C718" s="444"/>
      <c r="D718" s="250"/>
      <c r="E718" s="250"/>
      <c r="F718" s="78"/>
      <c r="G718" s="78"/>
      <c r="H718" s="78"/>
    </row>
    <row r="719" spans="1:8">
      <c r="A719" s="250"/>
      <c r="B719" s="60" t="s">
        <v>127</v>
      </c>
      <c r="C719" s="246" t="s">
        <v>817</v>
      </c>
      <c r="D719" s="250"/>
      <c r="E719" s="250"/>
      <c r="F719" s="78"/>
      <c r="G719" s="78"/>
      <c r="H719" s="78"/>
    </row>
    <row r="720" spans="1:8">
      <c r="A720" s="250"/>
      <c r="B720" s="114" t="s">
        <v>63</v>
      </c>
      <c r="C720" s="55" t="s">
        <v>707</v>
      </c>
      <c r="D720" s="250" t="s">
        <v>4</v>
      </c>
      <c r="E720" s="250">
        <v>2</v>
      </c>
      <c r="F720" s="78"/>
      <c r="G720" s="78"/>
      <c r="H720" s="78"/>
    </row>
    <row r="721" spans="1:8">
      <c r="A721" s="250"/>
      <c r="B721" s="114" t="s">
        <v>64</v>
      </c>
      <c r="C721" s="55" t="s">
        <v>703</v>
      </c>
      <c r="D721" s="250" t="s">
        <v>4</v>
      </c>
      <c r="E721" s="250">
        <v>2</v>
      </c>
      <c r="F721" s="78"/>
      <c r="G721" s="78"/>
      <c r="H721" s="78"/>
    </row>
    <row r="722" spans="1:8">
      <c r="A722" s="250"/>
      <c r="B722" s="114" t="s">
        <v>65</v>
      </c>
      <c r="C722" s="55" t="s">
        <v>704</v>
      </c>
      <c r="D722" s="250" t="s">
        <v>4</v>
      </c>
      <c r="E722" s="250">
        <v>1</v>
      </c>
      <c r="F722" s="78"/>
      <c r="G722" s="78"/>
      <c r="H722" s="78"/>
    </row>
    <row r="723" spans="1:8">
      <c r="A723" s="250"/>
      <c r="B723" s="114" t="s">
        <v>66</v>
      </c>
      <c r="C723" s="55" t="s">
        <v>706</v>
      </c>
      <c r="D723" s="250" t="s">
        <v>48</v>
      </c>
      <c r="E723" s="250">
        <v>5</v>
      </c>
      <c r="F723" s="78"/>
      <c r="G723" s="78"/>
      <c r="H723" s="78"/>
    </row>
    <row r="724" spans="1:8" ht="25.5">
      <c r="A724" s="250"/>
      <c r="B724" s="114" t="s">
        <v>67</v>
      </c>
      <c r="C724" s="55" t="s">
        <v>957</v>
      </c>
      <c r="D724" s="250" t="s">
        <v>95</v>
      </c>
      <c r="E724" s="250">
        <v>1</v>
      </c>
      <c r="F724" s="78"/>
      <c r="G724" s="78"/>
      <c r="H724" s="78"/>
    </row>
    <row r="725" spans="1:8">
      <c r="A725" s="250"/>
      <c r="B725" s="114" t="s">
        <v>74</v>
      </c>
      <c r="C725" s="55" t="s">
        <v>705</v>
      </c>
      <c r="D725" s="250" t="s">
        <v>95</v>
      </c>
      <c r="E725" s="250">
        <v>1</v>
      </c>
      <c r="F725" s="78"/>
      <c r="G725" s="78"/>
      <c r="H725" s="78"/>
    </row>
    <row r="726" spans="1:8">
      <c r="A726" s="250"/>
      <c r="B726" s="114" t="s">
        <v>69</v>
      </c>
      <c r="C726" s="55" t="s">
        <v>710</v>
      </c>
      <c r="D726" s="250" t="s">
        <v>95</v>
      </c>
      <c r="E726" s="250">
        <v>1</v>
      </c>
      <c r="F726" s="78"/>
      <c r="G726" s="78"/>
      <c r="H726" s="78"/>
    </row>
    <row r="727" spans="1:8" ht="30.75" customHeight="1">
      <c r="A727" s="250"/>
      <c r="B727" s="60" t="s">
        <v>130</v>
      </c>
      <c r="C727" s="55" t="s">
        <v>712</v>
      </c>
      <c r="D727" s="421" t="s">
        <v>711</v>
      </c>
      <c r="E727" s="421"/>
      <c r="F727" s="78"/>
      <c r="G727" s="78"/>
      <c r="H727" s="78"/>
    </row>
    <row r="728" spans="1:8" ht="15.75" customHeight="1">
      <c r="A728" s="250" t="s">
        <v>488</v>
      </c>
      <c r="B728" s="424" t="s">
        <v>158</v>
      </c>
      <c r="C728" s="424"/>
      <c r="D728" s="424"/>
      <c r="E728" s="424"/>
      <c r="F728" s="78"/>
      <c r="G728" s="78"/>
      <c r="H728" s="78"/>
    </row>
    <row r="729" spans="1:8">
      <c r="A729" s="250"/>
      <c r="C729" s="55" t="s">
        <v>114</v>
      </c>
      <c r="D729" s="250"/>
      <c r="E729" s="250"/>
      <c r="F729" s="78"/>
      <c r="G729" s="78"/>
      <c r="H729" s="78"/>
    </row>
    <row r="730" spans="1:8">
      <c r="A730" s="250" t="s">
        <v>489</v>
      </c>
      <c r="C730" s="264" t="s">
        <v>194</v>
      </c>
      <c r="D730" s="250"/>
      <c r="E730" s="250"/>
      <c r="F730" s="78"/>
      <c r="G730" s="78"/>
      <c r="H730" s="78"/>
    </row>
    <row r="731" spans="1:8">
      <c r="A731" s="250"/>
      <c r="C731" s="55" t="s">
        <v>114</v>
      </c>
      <c r="D731" s="250"/>
      <c r="E731" s="250"/>
      <c r="F731" s="78"/>
      <c r="G731" s="78"/>
      <c r="H731" s="78"/>
    </row>
    <row r="732" spans="1:8">
      <c r="A732" s="250" t="s">
        <v>490</v>
      </c>
      <c r="C732" s="251" t="s">
        <v>200</v>
      </c>
      <c r="D732" s="250"/>
      <c r="E732" s="250"/>
      <c r="F732" s="78"/>
      <c r="G732" s="78"/>
      <c r="H732" s="78"/>
    </row>
    <row r="733" spans="1:8" ht="25.5">
      <c r="A733" s="250"/>
      <c r="C733" s="55" t="s">
        <v>197</v>
      </c>
      <c r="D733" s="250"/>
      <c r="E733" s="250"/>
      <c r="F733" s="78"/>
      <c r="G733" s="78"/>
      <c r="H733" s="78"/>
    </row>
    <row r="734" spans="1:8">
      <c r="A734" s="250"/>
      <c r="B734" s="60" t="s">
        <v>63</v>
      </c>
      <c r="C734" s="55" t="s">
        <v>198</v>
      </c>
      <c r="D734" s="250" t="s">
        <v>95</v>
      </c>
      <c r="E734" s="250">
        <v>1</v>
      </c>
      <c r="F734" s="78"/>
      <c r="G734" s="78"/>
      <c r="H734" s="78"/>
    </row>
    <row r="735" spans="1:8">
      <c r="A735" s="250"/>
      <c r="B735" s="60" t="s">
        <v>64</v>
      </c>
      <c r="C735" s="55" t="s">
        <v>199</v>
      </c>
      <c r="D735" s="250" t="s">
        <v>95</v>
      </c>
      <c r="E735" s="250">
        <v>1</v>
      </c>
      <c r="F735" s="78"/>
      <c r="G735" s="78"/>
      <c r="H735" s="78"/>
    </row>
    <row r="736" spans="1:8" ht="25.5">
      <c r="A736" s="250" t="s">
        <v>491</v>
      </c>
      <c r="C736" s="251" t="s">
        <v>675</v>
      </c>
      <c r="D736" s="74"/>
      <c r="E736" s="75"/>
      <c r="F736" s="78"/>
      <c r="G736" s="78"/>
      <c r="H736" s="78"/>
    </row>
    <row r="737" spans="1:9">
      <c r="A737" s="250" t="s">
        <v>492</v>
      </c>
      <c r="C737" s="72" t="s">
        <v>621</v>
      </c>
      <c r="D737" s="74"/>
      <c r="E737" s="75"/>
      <c r="F737" s="78"/>
      <c r="G737" s="78"/>
      <c r="H737" s="78"/>
    </row>
    <row r="738" spans="1:9">
      <c r="A738" s="250"/>
      <c r="B738" s="60" t="s">
        <v>63</v>
      </c>
      <c r="C738" s="72" t="s">
        <v>203</v>
      </c>
      <c r="D738" s="74" t="s">
        <v>214</v>
      </c>
      <c r="E738" s="75">
        <v>1</v>
      </c>
      <c r="F738" s="78"/>
      <c r="G738" s="78"/>
      <c r="H738" s="78"/>
    </row>
    <row r="739" spans="1:9">
      <c r="A739" s="250"/>
      <c r="B739" s="60" t="s">
        <v>64</v>
      </c>
      <c r="C739" s="72" t="s">
        <v>204</v>
      </c>
      <c r="D739" s="74" t="s">
        <v>214</v>
      </c>
      <c r="E739" s="75">
        <v>1</v>
      </c>
      <c r="F739" s="78"/>
      <c r="G739" s="78"/>
      <c r="H739" s="78"/>
    </row>
    <row r="740" spans="1:9">
      <c r="A740" s="250" t="s">
        <v>487</v>
      </c>
      <c r="C740" s="72" t="s">
        <v>205</v>
      </c>
      <c r="D740" s="74" t="s">
        <v>216</v>
      </c>
      <c r="E740" s="75">
        <v>1</v>
      </c>
      <c r="F740" s="78"/>
      <c r="G740" s="78"/>
      <c r="H740" s="78"/>
    </row>
    <row r="741" spans="1:9">
      <c r="A741" s="250" t="s">
        <v>334</v>
      </c>
      <c r="C741" s="251" t="s">
        <v>206</v>
      </c>
      <c r="D741" s="74"/>
      <c r="E741" s="74"/>
      <c r="F741" s="78"/>
      <c r="G741" s="78"/>
      <c r="H741" s="78"/>
    </row>
    <row r="742" spans="1:9" ht="25.5">
      <c r="A742" s="250" t="s">
        <v>344</v>
      </c>
      <c r="C742" s="72" t="s">
        <v>220</v>
      </c>
      <c r="D742" s="74" t="s">
        <v>214</v>
      </c>
      <c r="E742" s="74">
        <v>1</v>
      </c>
      <c r="F742" s="78"/>
      <c r="G742" s="78"/>
      <c r="H742" s="78"/>
    </row>
    <row r="743" spans="1:9">
      <c r="A743" s="284"/>
      <c r="B743" s="60" t="s">
        <v>63</v>
      </c>
      <c r="C743" s="73" t="s">
        <v>222</v>
      </c>
      <c r="D743" s="74" t="s">
        <v>48</v>
      </c>
      <c r="E743" s="74">
        <v>2</v>
      </c>
      <c r="F743" s="78"/>
      <c r="G743" s="78"/>
      <c r="H743" s="78"/>
    </row>
    <row r="744" spans="1:9">
      <c r="A744" s="250"/>
      <c r="B744" s="60" t="s">
        <v>64</v>
      </c>
      <c r="C744" s="73" t="s">
        <v>972</v>
      </c>
      <c r="D744" s="74" t="s">
        <v>48</v>
      </c>
      <c r="E744" s="74">
        <v>2</v>
      </c>
      <c r="F744" s="78"/>
      <c r="G744" s="78"/>
      <c r="H744" s="78"/>
    </row>
    <row r="745" spans="1:9">
      <c r="A745" s="250"/>
      <c r="B745" s="60" t="s">
        <v>65</v>
      </c>
      <c r="C745" s="72" t="s">
        <v>952</v>
      </c>
      <c r="D745" s="74" t="s">
        <v>48</v>
      </c>
      <c r="E745" s="74">
        <v>1</v>
      </c>
      <c r="F745" s="78"/>
      <c r="G745" s="78"/>
      <c r="H745" s="78"/>
    </row>
    <row r="746" spans="1:9">
      <c r="A746" s="250"/>
      <c r="B746" s="60" t="s">
        <v>66</v>
      </c>
      <c r="C746" s="73" t="s">
        <v>207</v>
      </c>
      <c r="D746" s="74" t="s">
        <v>95</v>
      </c>
      <c r="E746" s="74">
        <v>1</v>
      </c>
      <c r="F746" s="78"/>
      <c r="G746" s="78"/>
      <c r="H746" s="78"/>
    </row>
    <row r="747" spans="1:9" ht="25.5">
      <c r="A747" s="250" t="s">
        <v>345</v>
      </c>
      <c r="C747" s="72" t="s">
        <v>208</v>
      </c>
      <c r="D747" s="74"/>
      <c r="E747" s="74"/>
      <c r="F747" s="78"/>
      <c r="G747" s="78"/>
      <c r="H747" s="78"/>
    </row>
    <row r="748" spans="1:9">
      <c r="A748" s="250"/>
      <c r="B748" s="60" t="s">
        <v>63</v>
      </c>
      <c r="C748" s="248" t="s">
        <v>223</v>
      </c>
      <c r="D748" s="74" t="s">
        <v>48</v>
      </c>
      <c r="E748" s="74">
        <v>2</v>
      </c>
      <c r="F748" s="78"/>
      <c r="G748" s="78"/>
      <c r="H748" s="78"/>
    </row>
    <row r="749" spans="1:9">
      <c r="A749" s="250"/>
      <c r="B749" s="60" t="s">
        <v>64</v>
      </c>
      <c r="C749" s="73" t="s">
        <v>970</v>
      </c>
      <c r="D749" s="74" t="s">
        <v>48</v>
      </c>
      <c r="E749" s="74">
        <v>2</v>
      </c>
    </row>
    <row r="750" spans="1:9" s="57" customFormat="1" ht="19.5" customHeight="1">
      <c r="A750" s="250"/>
      <c r="B750" s="60" t="s">
        <v>65</v>
      </c>
      <c r="C750" s="248" t="s">
        <v>209</v>
      </c>
      <c r="D750" s="74" t="s">
        <v>214</v>
      </c>
      <c r="E750" s="74">
        <v>1</v>
      </c>
      <c r="F750" s="77"/>
      <c r="G750" s="471"/>
      <c r="H750" s="471"/>
      <c r="I750" s="77"/>
    </row>
    <row r="751" spans="1:9" ht="15" customHeight="1">
      <c r="A751" s="250" t="s">
        <v>343</v>
      </c>
      <c r="B751" s="422" t="s">
        <v>210</v>
      </c>
      <c r="C751" s="422"/>
      <c r="D751" s="74"/>
      <c r="E751" s="74"/>
    </row>
    <row r="752" spans="1:9" ht="15.75" customHeight="1">
      <c r="A752" s="250" t="s">
        <v>802</v>
      </c>
      <c r="B752" s="423" t="s">
        <v>211</v>
      </c>
      <c r="C752" s="423"/>
      <c r="D752" s="74" t="s">
        <v>214</v>
      </c>
      <c r="E752" s="74">
        <v>1</v>
      </c>
    </row>
    <row r="753" spans="1:9" s="57" customFormat="1" ht="15.75" customHeight="1">
      <c r="A753" s="250" t="s">
        <v>803</v>
      </c>
      <c r="B753" s="423" t="s">
        <v>212</v>
      </c>
      <c r="C753" s="423"/>
      <c r="D753" s="74" t="s">
        <v>62</v>
      </c>
      <c r="E753" s="74">
        <f>E656*2</f>
        <v>4</v>
      </c>
      <c r="F753" s="77"/>
      <c r="G753" s="77"/>
      <c r="H753" s="77"/>
      <c r="I753" s="77"/>
    </row>
    <row r="754" spans="1:9" s="57" customFormat="1" ht="15.75" customHeight="1">
      <c r="A754" s="250" t="s">
        <v>342</v>
      </c>
      <c r="B754" s="422" t="s">
        <v>217</v>
      </c>
      <c r="C754" s="422"/>
      <c r="D754" s="429" t="s">
        <v>213</v>
      </c>
      <c r="E754" s="429"/>
      <c r="F754" s="77"/>
      <c r="G754" s="77"/>
      <c r="H754" s="77"/>
      <c r="I754" s="77"/>
    </row>
    <row r="755" spans="1:9" s="57" customFormat="1" ht="25.5" customHeight="1">
      <c r="A755" s="250" t="s">
        <v>341</v>
      </c>
      <c r="B755" s="441" t="s">
        <v>715</v>
      </c>
      <c r="C755" s="441"/>
      <c r="D755" s="444" t="s">
        <v>213</v>
      </c>
      <c r="E755" s="444"/>
      <c r="F755" s="77"/>
      <c r="G755" s="77"/>
      <c r="H755" s="77"/>
      <c r="I755" s="77"/>
    </row>
    <row r="756" spans="1:9" s="57" customFormat="1" ht="15.75" customHeight="1">
      <c r="A756" s="250" t="s">
        <v>340</v>
      </c>
      <c r="B756" s="441" t="s">
        <v>920</v>
      </c>
      <c r="C756" s="441"/>
      <c r="D756" s="245"/>
      <c r="E756" s="245"/>
      <c r="F756" s="77"/>
      <c r="G756" s="77"/>
      <c r="H756" s="77"/>
      <c r="I756" s="77"/>
    </row>
    <row r="757" spans="1:9" s="57" customFormat="1" ht="15.75" customHeight="1">
      <c r="A757" s="250"/>
      <c r="B757" s="246" t="s">
        <v>611</v>
      </c>
      <c r="C757" s="78" t="s">
        <v>750</v>
      </c>
      <c r="D757" s="444" t="s">
        <v>213</v>
      </c>
      <c r="E757" s="444"/>
      <c r="F757" s="77"/>
      <c r="G757" s="77"/>
      <c r="H757" s="77"/>
      <c r="I757" s="77"/>
    </row>
    <row r="758" spans="1:9" s="57" customFormat="1" ht="15.75" customHeight="1">
      <c r="A758" s="250"/>
      <c r="B758" s="246" t="s">
        <v>612</v>
      </c>
      <c r="C758" s="78" t="s">
        <v>751</v>
      </c>
      <c r="D758" s="444" t="s">
        <v>213</v>
      </c>
      <c r="E758" s="444"/>
      <c r="F758" s="77"/>
      <c r="G758" s="77"/>
      <c r="H758" s="77"/>
      <c r="I758" s="77"/>
    </row>
    <row r="759" spans="1:9" s="57" customFormat="1" ht="15.75" customHeight="1">
      <c r="A759" s="250"/>
      <c r="B759" s="246" t="s">
        <v>613</v>
      </c>
      <c r="C759" s="78" t="s">
        <v>752</v>
      </c>
      <c r="D759" s="444" t="s">
        <v>213</v>
      </c>
      <c r="E759" s="444"/>
      <c r="F759" s="77"/>
      <c r="G759" s="77"/>
      <c r="H759" s="77"/>
      <c r="I759" s="77"/>
    </row>
    <row r="760" spans="1:9" s="57" customFormat="1" ht="15.75" customHeight="1">
      <c r="A760" s="65"/>
      <c r="B760" s="246" t="s">
        <v>614</v>
      </c>
      <c r="C760" s="78" t="s">
        <v>1244</v>
      </c>
      <c r="D760" s="254" t="s">
        <v>62</v>
      </c>
      <c r="E760" s="254">
        <v>1</v>
      </c>
      <c r="F760" s="77"/>
      <c r="G760" s="77"/>
      <c r="H760" s="77"/>
      <c r="I760" s="77"/>
    </row>
    <row r="761" spans="1:9" s="57" customFormat="1" ht="15.75" customHeight="1">
      <c r="A761" s="65"/>
      <c r="B761" s="246" t="s">
        <v>615</v>
      </c>
      <c r="C761" s="78" t="s">
        <v>833</v>
      </c>
      <c r="D761" s="254" t="s">
        <v>0</v>
      </c>
      <c r="E761" s="254">
        <v>1</v>
      </c>
      <c r="F761" s="77"/>
      <c r="G761" s="77"/>
      <c r="H761" s="77"/>
      <c r="I761" s="77"/>
    </row>
    <row r="762" spans="1:9" s="57" customFormat="1" ht="15.75" customHeight="1">
      <c r="A762" s="250" t="s">
        <v>819</v>
      </c>
      <c r="B762" s="441" t="s">
        <v>834</v>
      </c>
      <c r="C762" s="441"/>
      <c r="D762" s="444" t="s">
        <v>213</v>
      </c>
      <c r="E762" s="444"/>
      <c r="F762" s="77"/>
      <c r="G762" s="77"/>
      <c r="H762" s="77"/>
      <c r="I762" s="77"/>
    </row>
    <row r="763" spans="1:9" s="57" customFormat="1" ht="15.75" customHeight="1">
      <c r="A763" s="250" t="s">
        <v>927</v>
      </c>
      <c r="B763" s="441" t="s">
        <v>921</v>
      </c>
      <c r="C763" s="441"/>
      <c r="D763" s="245"/>
      <c r="E763" s="245"/>
      <c r="F763" s="77"/>
      <c r="G763" s="77"/>
      <c r="H763" s="77"/>
      <c r="I763" s="77"/>
    </row>
    <row r="764" spans="1:9" s="57" customFormat="1" ht="15.75" customHeight="1">
      <c r="A764" s="250"/>
      <c r="B764" s="246" t="s">
        <v>611</v>
      </c>
      <c r="C764" s="246" t="s">
        <v>922</v>
      </c>
      <c r="D764" s="254" t="s">
        <v>5</v>
      </c>
      <c r="E764" s="254">
        <v>1</v>
      </c>
      <c r="F764" s="77"/>
      <c r="G764" s="77"/>
      <c r="H764" s="77"/>
      <c r="I764" s="77"/>
    </row>
    <row r="765" spans="1:9" s="57" customFormat="1" ht="15.75" customHeight="1">
      <c r="A765" s="250"/>
      <c r="B765" s="246" t="s">
        <v>612</v>
      </c>
      <c r="C765" s="246" t="s">
        <v>923</v>
      </c>
      <c r="D765" s="254" t="s">
        <v>5</v>
      </c>
      <c r="E765" s="254">
        <v>1</v>
      </c>
      <c r="F765" s="77"/>
      <c r="G765" s="77"/>
      <c r="H765" s="77"/>
      <c r="I765" s="77"/>
    </row>
    <row r="766" spans="1:9" s="57" customFormat="1" ht="25.5" customHeight="1">
      <c r="A766" s="250" t="s">
        <v>928</v>
      </c>
      <c r="B766" s="441" t="s">
        <v>1150</v>
      </c>
      <c r="C766" s="441"/>
      <c r="D766" s="421" t="s">
        <v>114</v>
      </c>
      <c r="E766" s="421"/>
      <c r="F766" s="77"/>
      <c r="G766" s="77"/>
      <c r="H766" s="77"/>
      <c r="I766" s="77"/>
    </row>
    <row r="767" spans="1:9" ht="21" customHeight="1">
      <c r="A767" s="250" t="s">
        <v>339</v>
      </c>
      <c r="B767" s="422" t="s">
        <v>227</v>
      </c>
      <c r="C767" s="422"/>
      <c r="D767" s="74"/>
      <c r="E767" s="74"/>
    </row>
    <row r="768" spans="1:9" ht="39.75" customHeight="1">
      <c r="A768" s="254" t="s">
        <v>338</v>
      </c>
      <c r="B768" s="423" t="s">
        <v>236</v>
      </c>
      <c r="C768" s="423"/>
      <c r="D768" s="74" t="s">
        <v>214</v>
      </c>
      <c r="E768" s="74">
        <v>1</v>
      </c>
    </row>
    <row r="769" spans="1:9" ht="30" customHeight="1">
      <c r="A769" s="254" t="s">
        <v>336</v>
      </c>
      <c r="B769" s="423" t="s">
        <v>272</v>
      </c>
      <c r="C769" s="423"/>
      <c r="D769" s="74" t="s">
        <v>214</v>
      </c>
      <c r="E769" s="74">
        <v>1</v>
      </c>
    </row>
    <row r="770" spans="1:9" ht="38.25" customHeight="1">
      <c r="A770" s="254" t="s">
        <v>337</v>
      </c>
      <c r="B770" s="423" t="str">
        <f>B544</f>
        <v xml:space="preserve">Complete solar system (ikW solar panel) including 12V VRLA maintenace free battery and other accessories for Substation emergency DC Lighting </v>
      </c>
      <c r="C770" s="423"/>
      <c r="D770" s="74" t="s">
        <v>214</v>
      </c>
      <c r="E770" s="74">
        <v>1</v>
      </c>
    </row>
    <row r="771" spans="1:9" ht="25.5" customHeight="1">
      <c r="A771" s="250" t="s">
        <v>335</v>
      </c>
      <c r="B771" s="443" t="s">
        <v>777</v>
      </c>
      <c r="C771" s="443"/>
      <c r="D771" s="74"/>
      <c r="E771" s="74"/>
    </row>
    <row r="772" spans="1:9" ht="15" customHeight="1">
      <c r="A772" s="250" t="s">
        <v>804</v>
      </c>
      <c r="B772" s="423" t="s">
        <v>229</v>
      </c>
      <c r="C772" s="423"/>
      <c r="D772" s="74" t="s">
        <v>214</v>
      </c>
      <c r="E772" s="74">
        <v>1</v>
      </c>
    </row>
    <row r="773" spans="1:9" ht="15" customHeight="1">
      <c r="A773" s="250" t="s">
        <v>805</v>
      </c>
      <c r="B773" s="423" t="s">
        <v>808</v>
      </c>
      <c r="C773" s="423"/>
      <c r="D773" s="74" t="s">
        <v>214</v>
      </c>
      <c r="E773" s="74">
        <v>1</v>
      </c>
    </row>
    <row r="774" spans="1:9" ht="36.75" customHeight="1">
      <c r="A774" s="250" t="s">
        <v>806</v>
      </c>
      <c r="B774" s="423" t="s">
        <v>319</v>
      </c>
      <c r="C774" s="423"/>
      <c r="D774" s="74" t="s">
        <v>214</v>
      </c>
      <c r="E774" s="74">
        <v>1</v>
      </c>
    </row>
    <row r="775" spans="1:9" ht="29.25" customHeight="1">
      <c r="A775" s="250" t="s">
        <v>807</v>
      </c>
      <c r="B775" s="423" t="s">
        <v>1178</v>
      </c>
      <c r="C775" s="423"/>
      <c r="D775" s="74" t="s">
        <v>95</v>
      </c>
      <c r="E775" s="74">
        <v>1</v>
      </c>
    </row>
    <row r="776" spans="1:9">
      <c r="A776" s="249" t="s">
        <v>629</v>
      </c>
      <c r="B776" s="80"/>
      <c r="C776" s="80"/>
      <c r="D776" s="74"/>
      <c r="E776" s="74"/>
      <c r="F776" s="78"/>
      <c r="G776" s="78"/>
      <c r="H776" s="78"/>
    </row>
    <row r="777" spans="1:9">
      <c r="A777" s="249" t="s">
        <v>1279</v>
      </c>
      <c r="B777" s="80"/>
      <c r="C777" s="80"/>
      <c r="D777" s="75"/>
      <c r="E777" s="74"/>
      <c r="F777" s="78"/>
      <c r="G777" s="78"/>
      <c r="H777" s="78"/>
    </row>
    <row r="778" spans="1:9">
      <c r="A778" s="250"/>
      <c r="B778" s="55"/>
      <c r="C778" s="264"/>
      <c r="D778" s="250"/>
      <c r="E778" s="250"/>
      <c r="F778" s="78"/>
      <c r="G778" s="78"/>
      <c r="H778" s="78"/>
    </row>
    <row r="779" spans="1:9" s="57" customFormat="1" ht="27.75" customHeight="1">
      <c r="A779" s="459" t="s">
        <v>346</v>
      </c>
      <c r="B779" s="459"/>
      <c r="C779" s="459"/>
      <c r="D779" s="459"/>
      <c r="E779" s="459"/>
      <c r="F779" s="459"/>
      <c r="G779" s="459"/>
      <c r="H779" s="312"/>
      <c r="I779" s="77"/>
    </row>
    <row r="781" spans="1:9" ht="14.25" customHeight="1">
      <c r="A781" s="426" t="s">
        <v>245</v>
      </c>
      <c r="B781" s="426" t="s">
        <v>246</v>
      </c>
      <c r="C781" s="426"/>
      <c r="D781" s="434" t="s">
        <v>1</v>
      </c>
      <c r="E781" s="434" t="s">
        <v>12</v>
      </c>
      <c r="F781" s="435" t="s">
        <v>13</v>
      </c>
      <c r="G781" s="435"/>
      <c r="H781" s="467" t="s">
        <v>18</v>
      </c>
      <c r="I781" s="467"/>
    </row>
    <row r="782" spans="1:9" s="56" customFormat="1">
      <c r="A782" s="426"/>
      <c r="B782" s="426"/>
      <c r="C782" s="426"/>
      <c r="D782" s="434"/>
      <c r="E782" s="434"/>
      <c r="F782" s="304" t="s">
        <v>10</v>
      </c>
      <c r="G782" s="304" t="s">
        <v>19</v>
      </c>
      <c r="H782" s="305" t="s">
        <v>10</v>
      </c>
      <c r="I782" s="305" t="s">
        <v>19</v>
      </c>
    </row>
    <row r="783" spans="1:9" s="56" customFormat="1">
      <c r="A783" s="426"/>
      <c r="B783" s="426"/>
      <c r="C783" s="426"/>
      <c r="D783" s="434"/>
      <c r="E783" s="434"/>
      <c r="F783" s="304" t="s">
        <v>14</v>
      </c>
      <c r="G783" s="304" t="s">
        <v>14</v>
      </c>
      <c r="H783" s="305" t="s">
        <v>20</v>
      </c>
      <c r="I783" s="305" t="s">
        <v>20</v>
      </c>
    </row>
    <row r="784" spans="1:9">
      <c r="A784" s="426"/>
      <c r="B784" s="426"/>
      <c r="C784" s="426"/>
      <c r="D784" s="434"/>
      <c r="E784" s="306" t="s">
        <v>15</v>
      </c>
      <c r="F784" s="307" t="s">
        <v>16</v>
      </c>
      <c r="G784" s="308" t="s">
        <v>17</v>
      </c>
      <c r="H784" s="309" t="s">
        <v>22</v>
      </c>
      <c r="I784" s="309" t="s">
        <v>23</v>
      </c>
    </row>
    <row r="785" spans="1:9">
      <c r="A785" s="284" t="s">
        <v>347</v>
      </c>
      <c r="B785" s="472" t="s">
        <v>3</v>
      </c>
      <c r="C785" s="472"/>
      <c r="D785" s="472"/>
      <c r="E785" s="472"/>
      <c r="F785" s="313"/>
      <c r="G785" s="313"/>
      <c r="H785" s="313"/>
      <c r="I785" s="93"/>
    </row>
    <row r="786" spans="1:9" ht="15">
      <c r="B786" s="448" t="s">
        <v>114</v>
      </c>
      <c r="C786" s="448"/>
      <c r="D786" s="448"/>
      <c r="E786" s="448"/>
    </row>
    <row r="788" spans="1:9" ht="25.5" customHeight="1">
      <c r="A788" s="284" t="s">
        <v>348</v>
      </c>
      <c r="B788" s="424" t="s">
        <v>89</v>
      </c>
      <c r="C788" s="424"/>
      <c r="D788" s="424"/>
      <c r="E788" s="424"/>
      <c r="F788" s="78"/>
      <c r="G788" s="78"/>
      <c r="H788" s="78"/>
    </row>
    <row r="789" spans="1:9" ht="24.75" customHeight="1">
      <c r="A789" s="426" t="s">
        <v>349</v>
      </c>
      <c r="B789" s="428" t="s">
        <v>253</v>
      </c>
      <c r="C789" s="428"/>
      <c r="D789" s="250"/>
      <c r="E789" s="250"/>
      <c r="F789" s="78"/>
      <c r="G789" s="78"/>
      <c r="H789" s="78"/>
    </row>
    <row r="790" spans="1:9" ht="24.75" customHeight="1">
      <c r="A790" s="426"/>
      <c r="B790" s="262" t="s">
        <v>177</v>
      </c>
      <c r="C790" s="262" t="s">
        <v>249</v>
      </c>
      <c r="D790" s="250" t="s">
        <v>48</v>
      </c>
      <c r="E790" s="250">
        <v>2</v>
      </c>
      <c r="F790" s="78"/>
      <c r="G790" s="78"/>
      <c r="H790" s="78"/>
    </row>
    <row r="791" spans="1:9" ht="24.75" customHeight="1">
      <c r="A791" s="426"/>
      <c r="B791" s="428" t="s">
        <v>256</v>
      </c>
      <c r="C791" s="428"/>
      <c r="D791" s="250"/>
      <c r="E791" s="250"/>
      <c r="F791" s="78"/>
      <c r="G791" s="78"/>
      <c r="H791" s="78"/>
    </row>
    <row r="792" spans="1:9" ht="25.5">
      <c r="A792" s="426"/>
      <c r="B792" s="254" t="s">
        <v>63</v>
      </c>
      <c r="C792" s="55" t="str">
        <f t="shared" ref="C792:C802" si="2">C339</f>
        <v>145kV, 2500A, 40kA/3s, three phase Enclosure double busbar</v>
      </c>
      <c r="D792" s="250" t="s">
        <v>5</v>
      </c>
      <c r="E792" s="250">
        <v>1</v>
      </c>
      <c r="F792" s="78"/>
      <c r="G792" s="78"/>
      <c r="H792" s="78"/>
    </row>
    <row r="793" spans="1:9" ht="38.25">
      <c r="A793" s="426"/>
      <c r="B793" s="254" t="s">
        <v>64</v>
      </c>
      <c r="C793" s="55" t="str">
        <f t="shared" si="2"/>
        <v>145kV, 1600A, 40kA/3s, three phase, single pole operation circuit breaker complete with spring-stored energy operating mechanism</v>
      </c>
      <c r="D793" s="250" t="s">
        <v>4</v>
      </c>
      <c r="E793" s="250">
        <v>1</v>
      </c>
      <c r="F793" s="78"/>
      <c r="G793" s="78"/>
      <c r="H793" s="78"/>
    </row>
    <row r="794" spans="1:9" ht="38.25">
      <c r="A794" s="426"/>
      <c r="B794" s="254" t="s">
        <v>65</v>
      </c>
      <c r="C794" s="55" t="str">
        <f t="shared" si="2"/>
        <v>145kV, 1600A, 40kA/3s, three phase busbar disconnector complete with motor operating mechanism</v>
      </c>
      <c r="D794" s="250" t="s">
        <v>48</v>
      </c>
      <c r="E794" s="250">
        <v>2</v>
      </c>
      <c r="F794" s="78"/>
      <c r="G794" s="78"/>
      <c r="H794" s="78"/>
    </row>
    <row r="795" spans="1:9" ht="38.25">
      <c r="A795" s="426"/>
      <c r="B795" s="254" t="s">
        <v>66</v>
      </c>
      <c r="C795" s="55" t="str">
        <f t="shared" si="2"/>
        <v>145kV, 40kA/3s, three phase, three position earth switch complete with motor operating mechanism at both sides of CB</v>
      </c>
      <c r="D795" s="250" t="s">
        <v>60</v>
      </c>
      <c r="E795" s="250">
        <v>2</v>
      </c>
      <c r="F795" s="78"/>
      <c r="G795" s="78"/>
      <c r="H795" s="78"/>
    </row>
    <row r="796" spans="1:9" ht="38.25">
      <c r="A796" s="426"/>
      <c r="B796" s="254" t="s">
        <v>67</v>
      </c>
      <c r="C796" s="55" t="str">
        <f t="shared" si="2"/>
        <v>145kV, 1600A, 40kA/3s three phase line disconnector integral with high speed earth switch complete with motor operating mechanism</v>
      </c>
      <c r="D796" s="250" t="s">
        <v>4</v>
      </c>
      <c r="E796" s="250">
        <v>1</v>
      </c>
      <c r="F796" s="78"/>
      <c r="G796" s="78"/>
      <c r="H796" s="78"/>
    </row>
    <row r="797" spans="1:9" ht="25.5">
      <c r="A797" s="426"/>
      <c r="B797" s="254" t="s">
        <v>68</v>
      </c>
      <c r="C797" s="55" t="str">
        <f t="shared" si="2"/>
        <v>145kV, 40kA/3s single phase, 5-core, current transformer</v>
      </c>
      <c r="D797" s="250" t="s">
        <v>62</v>
      </c>
      <c r="E797" s="250">
        <v>3</v>
      </c>
      <c r="F797" s="78"/>
      <c r="G797" s="78"/>
      <c r="H797" s="78"/>
    </row>
    <row r="798" spans="1:9" ht="37.5" customHeight="1">
      <c r="A798" s="426"/>
      <c r="B798" s="254" t="s">
        <v>69</v>
      </c>
      <c r="C798" s="55" t="str">
        <f t="shared" si="2"/>
        <v xml:space="preserve">145kV single phase voltage transformer 2 core,  Class 0.2 for Metering and Class 3P for Protection, </v>
      </c>
      <c r="D798" s="250" t="s">
        <v>62</v>
      </c>
      <c r="E798" s="250">
        <v>3</v>
      </c>
      <c r="F798" s="78"/>
      <c r="G798" s="78"/>
      <c r="H798" s="78"/>
    </row>
    <row r="799" spans="1:9" ht="38.25">
      <c r="A799" s="426"/>
      <c r="B799" s="425" t="s">
        <v>70</v>
      </c>
      <c r="C799" s="55" t="str">
        <f t="shared" si="2"/>
        <v>145kV Gas Insulated Line (GIL) with GIS-to-AIR Bushing, terminating chambers complete with support structure, etc. for incoming line feeder.</v>
      </c>
      <c r="D799" s="421" t="str">
        <f>D587</f>
        <v>Lot</v>
      </c>
      <c r="E799" s="421">
        <f>E587</f>
        <v>1</v>
      </c>
      <c r="F799" s="78"/>
      <c r="G799" s="78"/>
      <c r="H799" s="78"/>
    </row>
    <row r="800" spans="1:9" ht="25.5" customHeight="1">
      <c r="A800" s="426"/>
      <c r="B800" s="425"/>
      <c r="C800" s="55" t="str">
        <f t="shared" si="2"/>
        <v xml:space="preserve">The Length of GIL shall be different for different bay as per actual design </v>
      </c>
      <c r="D800" s="421"/>
      <c r="E800" s="421"/>
      <c r="F800" s="78"/>
      <c r="G800" s="78"/>
      <c r="H800" s="78"/>
    </row>
    <row r="801" spans="1:8">
      <c r="A801" s="426"/>
      <c r="B801" s="254" t="s">
        <v>71</v>
      </c>
      <c r="C801" s="55" t="str">
        <f t="shared" si="2"/>
        <v>Local Control Cubicle</v>
      </c>
      <c r="D801" s="250" t="s">
        <v>48</v>
      </c>
      <c r="E801" s="250">
        <v>1</v>
      </c>
      <c r="F801" s="78"/>
      <c r="G801" s="78"/>
      <c r="H801" s="78"/>
    </row>
    <row r="802" spans="1:8" ht="63.75">
      <c r="A802" s="426"/>
      <c r="B802" s="254" t="s">
        <v>72</v>
      </c>
      <c r="C802" s="55" t="str">
        <f t="shared" si="2"/>
        <v>Complete set of miscellaneous items required for safe and efficient operation of the switchgear, terminal arrangements for GIL, busbar end covers or link to adjacent switchgear panel, cables, metal support structure, grounding, etc. as appropriate</v>
      </c>
      <c r="D802" s="250" t="s">
        <v>5</v>
      </c>
      <c r="E802" s="250">
        <v>1</v>
      </c>
      <c r="F802" s="78"/>
      <c r="G802" s="78"/>
      <c r="H802" s="78"/>
    </row>
    <row r="803" spans="1:8" ht="22.5" customHeight="1">
      <c r="A803" s="426" t="s">
        <v>350</v>
      </c>
      <c r="B803" s="428" t="s">
        <v>254</v>
      </c>
      <c r="C803" s="428"/>
      <c r="D803" s="250"/>
      <c r="E803" s="250"/>
      <c r="F803" s="78"/>
      <c r="G803" s="78"/>
      <c r="H803" s="78"/>
    </row>
    <row r="804" spans="1:8" ht="22.5" customHeight="1">
      <c r="A804" s="426"/>
      <c r="B804" s="262" t="s">
        <v>177</v>
      </c>
      <c r="C804" s="262" t="s">
        <v>249</v>
      </c>
      <c r="D804" s="250" t="s">
        <v>48</v>
      </c>
      <c r="E804" s="250">
        <v>2</v>
      </c>
      <c r="F804" s="78"/>
      <c r="G804" s="78"/>
      <c r="H804" s="78"/>
    </row>
    <row r="805" spans="1:8" ht="22.5" customHeight="1">
      <c r="A805" s="426"/>
      <c r="B805" s="428" t="s">
        <v>255</v>
      </c>
      <c r="C805" s="428"/>
      <c r="D805" s="250"/>
      <c r="E805" s="250"/>
      <c r="F805" s="78"/>
      <c r="G805" s="78"/>
      <c r="H805" s="78"/>
    </row>
    <row r="806" spans="1:8" ht="25.5">
      <c r="A806" s="426"/>
      <c r="B806" s="254" t="s">
        <v>63</v>
      </c>
      <c r="C806" s="55" t="str">
        <f t="shared" ref="C806:C816" si="3">C353</f>
        <v>145kV,2500A, 40kA/3s, three phase Enclosure double busbar</v>
      </c>
      <c r="D806" s="250" t="s">
        <v>5</v>
      </c>
      <c r="E806" s="250">
        <v>1</v>
      </c>
      <c r="F806" s="78"/>
      <c r="G806" s="78"/>
      <c r="H806" s="78"/>
    </row>
    <row r="807" spans="1:8" ht="38.25">
      <c r="A807" s="426"/>
      <c r="B807" s="254" t="s">
        <v>64</v>
      </c>
      <c r="C807" s="55" t="str">
        <f t="shared" si="3"/>
        <v>145kV, 1600A, 40kA/3s, three phase, Gang pole operation circuit breaker complete with spring-stored energy operating mechanism</v>
      </c>
      <c r="D807" s="250" t="s">
        <v>4</v>
      </c>
      <c r="E807" s="250">
        <v>1</v>
      </c>
      <c r="F807" s="78"/>
      <c r="G807" s="78"/>
      <c r="H807" s="78"/>
    </row>
    <row r="808" spans="1:8" ht="38.25">
      <c r="A808" s="426"/>
      <c r="B808" s="254" t="s">
        <v>65</v>
      </c>
      <c r="C808" s="55" t="str">
        <f t="shared" si="3"/>
        <v>145kV, 1600A, 40kA/3s, three phase busbar disconnector complete with motor operating mechanism</v>
      </c>
      <c r="D808" s="250" t="s">
        <v>59</v>
      </c>
      <c r="E808" s="250">
        <v>2</v>
      </c>
      <c r="F808" s="78"/>
      <c r="G808" s="78"/>
      <c r="H808" s="78"/>
    </row>
    <row r="809" spans="1:8" ht="38.25">
      <c r="A809" s="426"/>
      <c r="B809" s="254" t="s">
        <v>66</v>
      </c>
      <c r="C809" s="55" t="str">
        <f t="shared" si="3"/>
        <v>145kV, 40kA/3s, three phase, three position earth switch complete with motor operating mechanism at both sides of CB</v>
      </c>
      <c r="D809" s="250" t="s">
        <v>60</v>
      </c>
      <c r="E809" s="250">
        <v>2</v>
      </c>
      <c r="F809" s="78"/>
      <c r="G809" s="78"/>
      <c r="H809" s="78"/>
    </row>
    <row r="810" spans="1:8" ht="38.25">
      <c r="A810" s="426"/>
      <c r="B810" s="254" t="s">
        <v>67</v>
      </c>
      <c r="C810" s="55" t="str">
        <f t="shared" si="3"/>
        <v>145kV, 1600A, 40kA/3s three phase line side disconnector integral with earth switch complete with motor operating mechanism</v>
      </c>
      <c r="D810" s="250" t="s">
        <v>4</v>
      </c>
      <c r="E810" s="250">
        <v>1</v>
      </c>
      <c r="F810" s="78"/>
      <c r="G810" s="78"/>
      <c r="H810" s="78"/>
    </row>
    <row r="811" spans="1:8" ht="25.5">
      <c r="A811" s="426"/>
      <c r="B811" s="254" t="s">
        <v>68</v>
      </c>
      <c r="C811" s="55" t="str">
        <f t="shared" si="3"/>
        <v xml:space="preserve">145kV, 40kA/3s single phase, 5-core, current transformer </v>
      </c>
      <c r="D811" s="250" t="s">
        <v>62</v>
      </c>
      <c r="E811" s="250">
        <v>3</v>
      </c>
      <c r="F811" s="78"/>
      <c r="G811" s="78"/>
      <c r="H811" s="78"/>
    </row>
    <row r="812" spans="1:8" ht="25.5">
      <c r="A812" s="426"/>
      <c r="B812" s="254" t="s">
        <v>69</v>
      </c>
      <c r="C812" s="55" t="str">
        <f t="shared" si="3"/>
        <v xml:space="preserve">145kV single phase voltage transformer 2 core,  Class 0.2 for Metering and Class 3P for Protection, </v>
      </c>
      <c r="D812" s="250" t="s">
        <v>62</v>
      </c>
      <c r="E812" s="250">
        <v>3</v>
      </c>
      <c r="F812" s="78"/>
      <c r="G812" s="78"/>
      <c r="H812" s="78"/>
    </row>
    <row r="813" spans="1:8" ht="38.25">
      <c r="A813" s="426"/>
      <c r="B813" s="254" t="s">
        <v>70</v>
      </c>
      <c r="C813" s="55" t="str">
        <f t="shared" si="3"/>
        <v>145kV Gas Insulated Line (GIL) with GIS-to-AIR Bushing, terminating chambers complete with support structure, etc. for incoming line feeder.</v>
      </c>
      <c r="D813" s="421" t="str">
        <f>D799</f>
        <v>Lot</v>
      </c>
      <c r="E813" s="421">
        <f>E799</f>
        <v>1</v>
      </c>
      <c r="F813" s="78"/>
      <c r="G813" s="78"/>
      <c r="H813" s="78"/>
    </row>
    <row r="814" spans="1:8" ht="32.25" customHeight="1">
      <c r="A814" s="426"/>
      <c r="C814" s="55" t="str">
        <f t="shared" si="3"/>
        <v xml:space="preserve">The Length of GIL shall be different for different bay as per actual design </v>
      </c>
      <c r="D814" s="421"/>
      <c r="E814" s="421"/>
      <c r="F814" s="78"/>
      <c r="G814" s="78"/>
      <c r="H814" s="78"/>
    </row>
    <row r="815" spans="1:8">
      <c r="A815" s="426"/>
      <c r="B815" s="254" t="s">
        <v>71</v>
      </c>
      <c r="C815" s="55" t="str">
        <f t="shared" si="3"/>
        <v>Local Control Cubicle</v>
      </c>
      <c r="D815" s="250" t="s">
        <v>48</v>
      </c>
      <c r="E815" s="250">
        <v>1</v>
      </c>
      <c r="F815" s="78"/>
      <c r="G815" s="78"/>
      <c r="H815" s="78"/>
    </row>
    <row r="816" spans="1:8" ht="63.75">
      <c r="A816" s="426"/>
      <c r="B816" s="254" t="s">
        <v>72</v>
      </c>
      <c r="C816" s="55" t="str">
        <f t="shared" si="3"/>
        <v>Complete set of miscellaneous items required for safe and efficient operation of the switchgear, terminal arrangements for GIL, busbar end covers or link to adjacent switchgear panel, cables, metal support structure, grounding, etc. as appropriate</v>
      </c>
      <c r="D816" s="250" t="s">
        <v>5</v>
      </c>
      <c r="E816" s="250">
        <v>1</v>
      </c>
      <c r="F816" s="78"/>
      <c r="G816" s="78"/>
      <c r="H816" s="78"/>
    </row>
    <row r="817" spans="1:8">
      <c r="A817" s="426" t="s">
        <v>486</v>
      </c>
      <c r="B817" s="428" t="s">
        <v>257</v>
      </c>
      <c r="C817" s="428"/>
      <c r="D817" s="250"/>
      <c r="E817" s="250"/>
      <c r="F817" s="78"/>
      <c r="G817" s="78"/>
      <c r="H817" s="78"/>
    </row>
    <row r="818" spans="1:8">
      <c r="A818" s="426"/>
      <c r="B818" s="262" t="s">
        <v>177</v>
      </c>
      <c r="C818" s="262" t="s">
        <v>249</v>
      </c>
      <c r="D818" s="250" t="s">
        <v>48</v>
      </c>
      <c r="E818" s="250">
        <v>1</v>
      </c>
      <c r="F818" s="78"/>
      <c r="G818" s="78"/>
      <c r="H818" s="78"/>
    </row>
    <row r="819" spans="1:8" ht="26.25" customHeight="1">
      <c r="A819" s="426"/>
      <c r="B819" s="428" t="s">
        <v>258</v>
      </c>
      <c r="C819" s="428"/>
      <c r="D819" s="250"/>
      <c r="E819" s="250"/>
      <c r="F819" s="78"/>
      <c r="G819" s="78"/>
      <c r="H819" s="78"/>
    </row>
    <row r="820" spans="1:8">
      <c r="A820" s="426"/>
      <c r="B820" s="254" t="s">
        <v>63</v>
      </c>
      <c r="C820" s="55" t="s">
        <v>876</v>
      </c>
      <c r="D820" s="250" t="s">
        <v>95</v>
      </c>
      <c r="E820" s="250">
        <v>1</v>
      </c>
      <c r="F820" s="78"/>
      <c r="G820" s="78"/>
      <c r="H820" s="78"/>
    </row>
    <row r="821" spans="1:8" ht="38.25">
      <c r="A821" s="426"/>
      <c r="B821" s="254" t="s">
        <v>64</v>
      </c>
      <c r="C821" s="55" t="s">
        <v>1296</v>
      </c>
      <c r="D821" s="250" t="s">
        <v>96</v>
      </c>
      <c r="E821" s="250">
        <v>1</v>
      </c>
      <c r="F821" s="78"/>
      <c r="G821" s="78"/>
      <c r="H821" s="78"/>
    </row>
    <row r="822" spans="1:8" ht="38.25">
      <c r="A822" s="426"/>
      <c r="B822" s="254" t="s">
        <v>65</v>
      </c>
      <c r="C822" s="55" t="s">
        <v>877</v>
      </c>
      <c r="D822" s="250" t="s">
        <v>60</v>
      </c>
      <c r="E822" s="250">
        <v>2</v>
      </c>
      <c r="F822" s="78"/>
      <c r="G822" s="78"/>
      <c r="H822" s="78"/>
    </row>
    <row r="823" spans="1:8" ht="38.25">
      <c r="A823" s="426"/>
      <c r="B823" s="254" t="s">
        <v>66</v>
      </c>
      <c r="C823" s="55" t="s">
        <v>878</v>
      </c>
      <c r="D823" s="250" t="s">
        <v>61</v>
      </c>
      <c r="E823" s="250">
        <v>2</v>
      </c>
      <c r="F823" s="78"/>
      <c r="G823" s="78"/>
      <c r="H823" s="78"/>
    </row>
    <row r="824" spans="1:8" ht="25.5">
      <c r="A824" s="426"/>
      <c r="B824" s="254" t="s">
        <v>67</v>
      </c>
      <c r="C824" s="55" t="s">
        <v>890</v>
      </c>
      <c r="D824" s="250" t="s">
        <v>62</v>
      </c>
      <c r="E824" s="250">
        <v>3</v>
      </c>
      <c r="F824" s="78"/>
      <c r="G824" s="78"/>
      <c r="H824" s="78"/>
    </row>
    <row r="825" spans="1:8" ht="25.5">
      <c r="A825" s="426"/>
      <c r="B825" s="254" t="s">
        <v>74</v>
      </c>
      <c r="C825" s="55" t="s">
        <v>973</v>
      </c>
      <c r="D825" s="250" t="s">
        <v>62</v>
      </c>
      <c r="E825" s="250">
        <v>3</v>
      </c>
      <c r="F825" s="78"/>
      <c r="G825" s="78"/>
      <c r="H825" s="78"/>
    </row>
    <row r="826" spans="1:8">
      <c r="A826" s="426"/>
      <c r="B826" s="254" t="s">
        <v>69</v>
      </c>
      <c r="C826" s="55" t="s">
        <v>936</v>
      </c>
      <c r="D826" s="250" t="s">
        <v>48</v>
      </c>
      <c r="E826" s="250">
        <v>1</v>
      </c>
      <c r="F826" s="78"/>
      <c r="G826" s="78"/>
      <c r="H826" s="78"/>
    </row>
    <row r="827" spans="1:8" ht="63.75">
      <c r="A827" s="426"/>
      <c r="B827" s="254" t="s">
        <v>70</v>
      </c>
      <c r="C827" s="55" t="s">
        <v>75</v>
      </c>
      <c r="D827" s="250" t="s">
        <v>97</v>
      </c>
      <c r="E827" s="250">
        <v>1</v>
      </c>
      <c r="F827" s="78"/>
      <c r="G827" s="78"/>
      <c r="H827" s="78"/>
    </row>
    <row r="828" spans="1:8">
      <c r="A828" s="426" t="s">
        <v>352</v>
      </c>
      <c r="B828" s="428" t="s">
        <v>259</v>
      </c>
      <c r="C828" s="428"/>
      <c r="D828" s="250"/>
      <c r="E828" s="250"/>
      <c r="F828" s="78"/>
      <c r="G828" s="78"/>
      <c r="H828" s="78"/>
    </row>
    <row r="829" spans="1:8">
      <c r="A829" s="426"/>
      <c r="B829" s="262" t="s">
        <v>177</v>
      </c>
      <c r="C829" s="262" t="s">
        <v>249</v>
      </c>
      <c r="D829" s="250" t="s">
        <v>4</v>
      </c>
      <c r="E829" s="250">
        <v>1</v>
      </c>
      <c r="F829" s="78"/>
      <c r="G829" s="78"/>
      <c r="H829" s="78"/>
    </row>
    <row r="830" spans="1:8" ht="24.75" customHeight="1">
      <c r="A830" s="426"/>
      <c r="B830" s="428" t="s">
        <v>260</v>
      </c>
      <c r="C830" s="428"/>
      <c r="D830" s="250"/>
      <c r="E830" s="250"/>
      <c r="F830" s="78"/>
      <c r="G830" s="78"/>
      <c r="H830" s="78"/>
    </row>
    <row r="831" spans="1:8" ht="25.5">
      <c r="A831" s="426"/>
      <c r="B831" s="254" t="s">
        <v>63</v>
      </c>
      <c r="C831" s="55" t="s">
        <v>893</v>
      </c>
      <c r="D831" s="250" t="s">
        <v>5</v>
      </c>
      <c r="E831" s="250">
        <v>1</v>
      </c>
      <c r="F831" s="78"/>
      <c r="G831" s="78"/>
      <c r="H831" s="78"/>
    </row>
    <row r="832" spans="1:8">
      <c r="A832" s="426"/>
      <c r="B832" s="254" t="s">
        <v>64</v>
      </c>
      <c r="C832" s="55" t="s">
        <v>975</v>
      </c>
      <c r="D832" s="250" t="s">
        <v>62</v>
      </c>
      <c r="E832" s="250">
        <v>6</v>
      </c>
      <c r="F832" s="78"/>
      <c r="G832" s="78"/>
      <c r="H832" s="78"/>
    </row>
    <row r="833" spans="1:8" ht="25.5">
      <c r="A833" s="426"/>
      <c r="B833" s="254" t="s">
        <v>65</v>
      </c>
      <c r="C833" s="55" t="s">
        <v>100</v>
      </c>
      <c r="D833" s="250" t="s">
        <v>60</v>
      </c>
      <c r="E833" s="250">
        <v>2</v>
      </c>
      <c r="F833" s="78"/>
      <c r="G833" s="78"/>
      <c r="H833" s="78"/>
    </row>
    <row r="834" spans="1:8">
      <c r="A834" s="426"/>
      <c r="B834" s="254" t="s">
        <v>66</v>
      </c>
      <c r="C834" s="55" t="s">
        <v>52</v>
      </c>
      <c r="D834" s="250" t="s">
        <v>4</v>
      </c>
      <c r="E834" s="250">
        <v>1</v>
      </c>
      <c r="F834" s="78"/>
      <c r="G834" s="78"/>
      <c r="H834" s="78"/>
    </row>
    <row r="835" spans="1:8" ht="24.75" customHeight="1">
      <c r="A835" s="258" t="s">
        <v>351</v>
      </c>
      <c r="B835" s="441" t="s">
        <v>1304</v>
      </c>
      <c r="C835" s="441"/>
      <c r="D835" s="250"/>
      <c r="E835" s="250"/>
      <c r="F835" s="78"/>
      <c r="G835" s="78"/>
      <c r="H835" s="78"/>
    </row>
    <row r="836" spans="1:8" ht="24.75" customHeight="1">
      <c r="A836" s="258"/>
      <c r="B836" s="262" t="s">
        <v>177</v>
      </c>
      <c r="C836" s="262" t="s">
        <v>249</v>
      </c>
      <c r="D836" s="250" t="s">
        <v>62</v>
      </c>
      <c r="E836" s="250">
        <v>12</v>
      </c>
      <c r="F836" s="78"/>
      <c r="G836" s="78"/>
      <c r="H836" s="78"/>
    </row>
    <row r="837" spans="1:8" ht="46.5" customHeight="1">
      <c r="A837" s="258" t="s">
        <v>353</v>
      </c>
      <c r="B837" s="441" t="s">
        <v>261</v>
      </c>
      <c r="C837" s="441"/>
      <c r="D837" s="250"/>
      <c r="E837" s="250"/>
      <c r="F837" s="78"/>
      <c r="G837" s="78"/>
      <c r="H837" s="78"/>
    </row>
    <row r="838" spans="1:8" ht="13.5" customHeight="1">
      <c r="A838" s="258"/>
      <c r="B838" s="246" t="s">
        <v>63</v>
      </c>
      <c r="C838" s="246" t="s">
        <v>134</v>
      </c>
      <c r="D838" s="250" t="s">
        <v>5</v>
      </c>
      <c r="E838" s="250">
        <v>1</v>
      </c>
      <c r="F838" s="78"/>
      <c r="G838" s="78"/>
      <c r="H838" s="78"/>
    </row>
    <row r="839" spans="1:8" ht="16.5" customHeight="1">
      <c r="A839" s="258"/>
      <c r="B839" s="246" t="s">
        <v>122</v>
      </c>
      <c r="C839" s="246" t="s">
        <v>135</v>
      </c>
      <c r="D839" s="250" t="s">
        <v>5</v>
      </c>
      <c r="E839" s="250">
        <v>1</v>
      </c>
      <c r="F839" s="78"/>
      <c r="G839" s="78"/>
      <c r="H839" s="78"/>
    </row>
    <row r="840" spans="1:8" ht="38.25" customHeight="1">
      <c r="A840" s="258" t="s">
        <v>354</v>
      </c>
      <c r="B840" s="441" t="s">
        <v>262</v>
      </c>
      <c r="C840" s="441"/>
      <c r="D840" s="250"/>
      <c r="E840" s="250"/>
      <c r="F840" s="78"/>
      <c r="G840" s="78"/>
      <c r="H840" s="78"/>
    </row>
    <row r="841" spans="1:8" ht="13.5" customHeight="1">
      <c r="A841" s="258"/>
      <c r="B841" s="246" t="s">
        <v>120</v>
      </c>
      <c r="C841" s="246" t="s">
        <v>121</v>
      </c>
      <c r="D841" s="250" t="s">
        <v>5</v>
      </c>
      <c r="E841" s="250">
        <v>1</v>
      </c>
      <c r="F841" s="78"/>
      <c r="G841" s="78"/>
      <c r="H841" s="78"/>
    </row>
    <row r="842" spans="1:8" ht="15.75" customHeight="1">
      <c r="A842" s="258"/>
      <c r="B842" s="246" t="s">
        <v>122</v>
      </c>
      <c r="C842" s="246" t="s">
        <v>123</v>
      </c>
      <c r="D842" s="250" t="s">
        <v>5</v>
      </c>
      <c r="E842" s="250">
        <v>1</v>
      </c>
      <c r="F842" s="78"/>
      <c r="G842" s="78"/>
      <c r="H842" s="78"/>
    </row>
    <row r="843" spans="1:8" ht="16.5" customHeight="1">
      <c r="A843" s="258"/>
      <c r="B843" s="246" t="s">
        <v>122</v>
      </c>
      <c r="C843" s="246" t="s">
        <v>124</v>
      </c>
      <c r="D843" s="250" t="s">
        <v>5</v>
      </c>
      <c r="E843" s="250">
        <v>1</v>
      </c>
      <c r="F843" s="78"/>
      <c r="G843" s="78"/>
      <c r="H843" s="78"/>
    </row>
    <row r="844" spans="1:8" ht="18" customHeight="1">
      <c r="A844" s="258"/>
      <c r="B844" s="246" t="s">
        <v>66</v>
      </c>
      <c r="C844" s="246" t="s">
        <v>125</v>
      </c>
      <c r="D844" s="250" t="s">
        <v>5</v>
      </c>
      <c r="E844" s="250">
        <v>1</v>
      </c>
      <c r="F844" s="78"/>
      <c r="G844" s="78"/>
      <c r="H844" s="78"/>
    </row>
    <row r="845" spans="1:8" ht="47.25" customHeight="1">
      <c r="A845" s="258" t="s">
        <v>485</v>
      </c>
      <c r="B845" s="441" t="s">
        <v>263</v>
      </c>
      <c r="C845" s="441"/>
      <c r="D845" s="250"/>
      <c r="E845" s="250"/>
      <c r="F845" s="78"/>
      <c r="G845" s="78"/>
      <c r="H845" s="78"/>
    </row>
    <row r="846" spans="1:8" ht="16.5" customHeight="1">
      <c r="A846" s="258"/>
      <c r="B846" s="246" t="s">
        <v>127</v>
      </c>
      <c r="C846" s="246" t="s">
        <v>129</v>
      </c>
      <c r="D846" s="250"/>
      <c r="E846" s="250"/>
      <c r="F846" s="78"/>
      <c r="G846" s="78"/>
      <c r="H846" s="78"/>
    </row>
    <row r="847" spans="1:8">
      <c r="A847" s="258"/>
      <c r="B847" s="254" t="s">
        <v>63</v>
      </c>
      <c r="C847" s="55" t="s">
        <v>128</v>
      </c>
      <c r="D847" s="250" t="s">
        <v>62</v>
      </c>
      <c r="E847" s="250">
        <f>E790+1+E803+1</f>
        <v>4</v>
      </c>
      <c r="F847" s="78"/>
      <c r="G847" s="78"/>
      <c r="H847" s="78"/>
    </row>
    <row r="848" spans="1:8">
      <c r="A848" s="258"/>
      <c r="B848" s="254" t="s">
        <v>64</v>
      </c>
      <c r="C848" s="55" t="s">
        <v>88</v>
      </c>
      <c r="D848" s="250" t="s">
        <v>62</v>
      </c>
      <c r="E848" s="250">
        <f>E790+E804</f>
        <v>4</v>
      </c>
      <c r="F848" s="78"/>
      <c r="G848" s="78"/>
      <c r="H848" s="78"/>
    </row>
    <row r="849" spans="1:8">
      <c r="A849" s="258"/>
      <c r="B849" s="254" t="s">
        <v>65</v>
      </c>
      <c r="C849" s="55" t="s">
        <v>138</v>
      </c>
      <c r="D849" s="250" t="s">
        <v>5</v>
      </c>
      <c r="E849" s="250">
        <v>1</v>
      </c>
      <c r="F849" s="78"/>
      <c r="G849" s="78"/>
      <c r="H849" s="78"/>
    </row>
    <row r="850" spans="1:8">
      <c r="A850" s="258"/>
      <c r="B850" s="254" t="s">
        <v>130</v>
      </c>
      <c r="C850" s="55" t="s">
        <v>131</v>
      </c>
      <c r="D850" s="250"/>
      <c r="E850" s="250"/>
      <c r="F850" s="78"/>
      <c r="G850" s="78"/>
      <c r="H850" s="78"/>
    </row>
    <row r="851" spans="1:8">
      <c r="A851" s="258"/>
      <c r="B851" s="254" t="s">
        <v>63</v>
      </c>
      <c r="C851" s="55" t="s">
        <v>132</v>
      </c>
      <c r="D851" s="250" t="s">
        <v>62</v>
      </c>
      <c r="E851" s="250">
        <f>E836</f>
        <v>12</v>
      </c>
      <c r="F851" s="78"/>
      <c r="G851" s="78"/>
      <c r="H851" s="78"/>
    </row>
    <row r="852" spans="1:8" ht="25.5" customHeight="1">
      <c r="A852" s="424" t="s">
        <v>484</v>
      </c>
      <c r="B852" s="424"/>
      <c r="C852" s="424"/>
      <c r="D852" s="424"/>
      <c r="E852" s="424"/>
      <c r="F852" s="78"/>
      <c r="G852" s="78"/>
      <c r="H852" s="78"/>
    </row>
    <row r="853" spans="1:8" ht="49.5" customHeight="1">
      <c r="A853" s="452" t="s">
        <v>7</v>
      </c>
      <c r="B853" s="452"/>
      <c r="C853" s="452"/>
      <c r="D853" s="452"/>
      <c r="E853" s="452"/>
      <c r="F853" s="78"/>
      <c r="G853" s="78"/>
      <c r="H853" s="78"/>
    </row>
    <row r="854" spans="1:8" ht="48" customHeight="1">
      <c r="A854" s="250" t="s">
        <v>894</v>
      </c>
      <c r="B854" s="441" t="s">
        <v>1163</v>
      </c>
      <c r="C854" s="441"/>
      <c r="D854" s="250" t="s">
        <v>4</v>
      </c>
      <c r="E854" s="250">
        <v>2</v>
      </c>
      <c r="F854" s="78"/>
      <c r="G854" s="78"/>
      <c r="H854" s="78"/>
    </row>
    <row r="855" spans="1:8" ht="36" customHeight="1">
      <c r="A855" s="250" t="s">
        <v>355</v>
      </c>
      <c r="B855" s="441" t="s">
        <v>1164</v>
      </c>
      <c r="C855" s="441"/>
      <c r="D855" s="250"/>
      <c r="E855" s="250"/>
      <c r="F855" s="78"/>
      <c r="G855" s="78"/>
      <c r="H855" s="78"/>
    </row>
    <row r="856" spans="1:8">
      <c r="A856" s="250"/>
      <c r="B856" s="246" t="s">
        <v>611</v>
      </c>
      <c r="C856" s="246" t="s">
        <v>603</v>
      </c>
      <c r="D856" s="250" t="s">
        <v>48</v>
      </c>
      <c r="E856" s="250">
        <v>2</v>
      </c>
      <c r="F856" s="78"/>
      <c r="G856" s="78"/>
      <c r="H856" s="78"/>
    </row>
    <row r="857" spans="1:8">
      <c r="A857" s="250"/>
      <c r="B857" s="246" t="s">
        <v>612</v>
      </c>
      <c r="C857" s="246" t="s">
        <v>604</v>
      </c>
      <c r="D857" s="250" t="s">
        <v>48</v>
      </c>
      <c r="E857" s="250">
        <v>2</v>
      </c>
      <c r="F857" s="78"/>
      <c r="G857" s="78"/>
      <c r="H857" s="78"/>
    </row>
    <row r="858" spans="1:8" ht="39" customHeight="1">
      <c r="A858" s="250" t="s">
        <v>895</v>
      </c>
      <c r="B858" s="441" t="str">
        <f>B407</f>
        <v>Current transformer 36 kV, 31.5 kA/1s, 50Hz, 170/70 kV BIL, single phase, 2500/1 , 3-core,  post type</v>
      </c>
      <c r="C858" s="441"/>
      <c r="D858" s="250" t="s">
        <v>598</v>
      </c>
      <c r="E858" s="250">
        <v>6</v>
      </c>
      <c r="F858" s="78"/>
      <c r="G858" s="78"/>
      <c r="H858" s="78"/>
    </row>
    <row r="859" spans="1:8" ht="43.5" customHeight="1">
      <c r="A859" s="250" t="s">
        <v>356</v>
      </c>
      <c r="B859" s="441" t="str">
        <f>B408</f>
        <v>Voltage transformer 36kV, 50Hz, 170/70 kV BIL, single phase, 33/V3 / 0.110/V3 / 0.110/V3 kV, 3 secondary windings, inductive type</v>
      </c>
      <c r="C859" s="441"/>
      <c r="D859" s="250" t="s">
        <v>62</v>
      </c>
      <c r="E859" s="378">
        <v>6</v>
      </c>
      <c r="F859" s="78"/>
      <c r="G859" s="78"/>
      <c r="H859" s="78"/>
    </row>
    <row r="860" spans="1:8" ht="39" customHeight="1">
      <c r="A860" s="250" t="s">
        <v>483</v>
      </c>
      <c r="B860" s="441" t="str">
        <f>B409</f>
        <v xml:space="preserve">Surge arrester 36 kV, 30 kV continuous operating voltage, 10 kA nominal discharge current, 50 Hz, single phase, gapless, metal oxide type for all five (05) substations </v>
      </c>
      <c r="C860" s="441"/>
      <c r="D860" s="250" t="s">
        <v>62</v>
      </c>
      <c r="E860" s="250">
        <v>6</v>
      </c>
      <c r="F860" s="78"/>
      <c r="G860" s="78"/>
      <c r="H860" s="78"/>
    </row>
    <row r="861" spans="1:8" ht="39" customHeight="1">
      <c r="A861" s="250" t="s">
        <v>896</v>
      </c>
      <c r="B861" s="441" t="str">
        <f>B410</f>
        <v>DS with load break fuse (10A) etc. for Connection between 36kV busbar &amp; 02 sets of 33/0.415kV Earthing/Auxiliary transformer.</v>
      </c>
      <c r="C861" s="441"/>
      <c r="D861" s="250" t="s">
        <v>4</v>
      </c>
      <c r="E861" s="250">
        <v>2</v>
      </c>
      <c r="F861" s="78"/>
      <c r="G861" s="78"/>
      <c r="H861" s="78"/>
    </row>
    <row r="862" spans="1:8" ht="48.75" customHeight="1">
      <c r="A862" s="250" t="s">
        <v>904</v>
      </c>
      <c r="B862" s="441" t="str">
        <f>B411</f>
        <v xml:space="preserve">Gantry steel structures for Bus &amp; Equipment, Conductor for 36kV,3000A Bus bar, Insulator and fittings including all necessary clamps and connectors required to complete 33kV switchyard </v>
      </c>
      <c r="C862" s="441"/>
      <c r="D862" s="250"/>
      <c r="E862" s="250"/>
      <c r="F862" s="78"/>
      <c r="G862" s="78"/>
      <c r="H862" s="78"/>
    </row>
    <row r="863" spans="1:8" ht="23.25" customHeight="1">
      <c r="A863" s="250"/>
      <c r="B863" s="60" t="s">
        <v>63</v>
      </c>
      <c r="C863" s="55" t="s">
        <v>849</v>
      </c>
      <c r="D863" s="250" t="s">
        <v>5</v>
      </c>
      <c r="E863" s="250">
        <v>1</v>
      </c>
      <c r="F863" s="78"/>
      <c r="G863" s="78"/>
      <c r="H863" s="78"/>
    </row>
    <row r="864" spans="1:8" ht="38.25">
      <c r="A864" s="250"/>
      <c r="B864" s="60" t="s">
        <v>64</v>
      </c>
      <c r="C864" s="55" t="s">
        <v>855</v>
      </c>
      <c r="D864" s="250" t="s">
        <v>5</v>
      </c>
      <c r="E864" s="250">
        <v>1</v>
      </c>
      <c r="F864" s="78"/>
      <c r="G864" s="78"/>
      <c r="H864" s="78"/>
    </row>
    <row r="865" spans="1:9">
      <c r="A865" s="250"/>
      <c r="B865" s="60" t="s">
        <v>65</v>
      </c>
      <c r="C865" s="55" t="s">
        <v>851</v>
      </c>
      <c r="D865" s="250"/>
      <c r="E865" s="250"/>
      <c r="F865" s="78"/>
      <c r="G865" s="78"/>
      <c r="H865" s="78"/>
    </row>
    <row r="866" spans="1:9">
      <c r="A866" s="250"/>
      <c r="B866" s="60" t="s">
        <v>127</v>
      </c>
      <c r="C866" s="55" t="s">
        <v>88</v>
      </c>
      <c r="D866" s="250" t="s">
        <v>0</v>
      </c>
      <c r="E866" s="250">
        <v>4</v>
      </c>
      <c r="F866" s="78"/>
      <c r="G866" s="78"/>
      <c r="H866" s="78"/>
    </row>
    <row r="867" spans="1:9">
      <c r="A867" s="250"/>
      <c r="B867" s="60" t="s">
        <v>130</v>
      </c>
      <c r="C867" s="55" t="s">
        <v>843</v>
      </c>
      <c r="D867" s="250" t="s">
        <v>0</v>
      </c>
      <c r="E867" s="250">
        <v>6</v>
      </c>
      <c r="F867" s="78"/>
      <c r="G867" s="78"/>
      <c r="H867" s="78"/>
    </row>
    <row r="868" spans="1:9">
      <c r="A868" s="394"/>
      <c r="B868" s="404" t="s">
        <v>66</v>
      </c>
      <c r="C868" s="405" t="s">
        <v>1326</v>
      </c>
      <c r="D868" s="406"/>
      <c r="E868" s="406"/>
      <c r="F868" s="78"/>
      <c r="G868" s="78"/>
      <c r="H868" s="78"/>
      <c r="I868" s="396"/>
    </row>
    <row r="869" spans="1:9">
      <c r="A869" s="394"/>
      <c r="B869" s="407" t="s">
        <v>127</v>
      </c>
      <c r="C869" s="408" t="s">
        <v>88</v>
      </c>
      <c r="D869" s="409" t="s">
        <v>0</v>
      </c>
      <c r="E869" s="409">
        <v>2</v>
      </c>
      <c r="F869" s="78"/>
      <c r="G869" s="78"/>
      <c r="H869" s="78"/>
      <c r="I869" s="396"/>
    </row>
    <row r="870" spans="1:9">
      <c r="A870" s="394"/>
      <c r="B870" s="407" t="s">
        <v>130</v>
      </c>
      <c r="C870" s="408" t="s">
        <v>843</v>
      </c>
      <c r="D870" s="409" t="s">
        <v>0</v>
      </c>
      <c r="E870" s="409">
        <v>3</v>
      </c>
      <c r="F870" s="78"/>
      <c r="G870" s="78"/>
      <c r="H870" s="78"/>
      <c r="I870" s="396"/>
    </row>
    <row r="871" spans="1:9" ht="29.25" customHeight="1">
      <c r="A871" s="250"/>
      <c r="B871" s="407" t="s">
        <v>67</v>
      </c>
      <c r="C871" s="408" t="s">
        <v>853</v>
      </c>
      <c r="D871" s="409"/>
      <c r="E871" s="409"/>
      <c r="F871" s="78"/>
      <c r="G871" s="78"/>
      <c r="H871" s="78"/>
    </row>
    <row r="872" spans="1:9">
      <c r="A872" s="250"/>
      <c r="B872" s="407" t="s">
        <v>127</v>
      </c>
      <c r="C872" s="408" t="s">
        <v>1294</v>
      </c>
      <c r="D872" s="409" t="s">
        <v>48</v>
      </c>
      <c r="E872" s="409">
        <v>11</v>
      </c>
      <c r="F872" s="78"/>
      <c r="G872" s="78"/>
      <c r="H872" s="78"/>
    </row>
    <row r="873" spans="1:9">
      <c r="A873" s="250"/>
      <c r="B873" s="407" t="s">
        <v>74</v>
      </c>
      <c r="C873" s="408" t="s">
        <v>110</v>
      </c>
      <c r="D873" s="409" t="s">
        <v>114</v>
      </c>
      <c r="E873" s="409"/>
      <c r="F873" s="78"/>
      <c r="G873" s="78"/>
      <c r="H873" s="78"/>
    </row>
    <row r="874" spans="1:9">
      <c r="A874" s="250"/>
      <c r="B874" s="407" t="s">
        <v>69</v>
      </c>
      <c r="C874" s="408" t="s">
        <v>852</v>
      </c>
      <c r="D874" s="409" t="s">
        <v>114</v>
      </c>
      <c r="E874" s="409"/>
      <c r="F874" s="78"/>
      <c r="G874" s="78"/>
      <c r="H874" s="78"/>
    </row>
    <row r="875" spans="1:9">
      <c r="A875" s="250"/>
      <c r="B875" s="407" t="s">
        <v>70</v>
      </c>
      <c r="C875" s="408" t="s">
        <v>850</v>
      </c>
      <c r="D875" s="409" t="s">
        <v>5</v>
      </c>
      <c r="E875" s="409">
        <v>1</v>
      </c>
      <c r="F875" s="78"/>
      <c r="G875" s="78"/>
      <c r="H875" s="78"/>
    </row>
    <row r="876" spans="1:9" ht="14.25" customHeight="1">
      <c r="A876" s="284" t="s">
        <v>481</v>
      </c>
      <c r="B876" s="424" t="s">
        <v>8</v>
      </c>
      <c r="C876" s="424"/>
      <c r="D876" s="424"/>
      <c r="E876" s="424"/>
      <c r="F876" s="78"/>
      <c r="G876" s="78"/>
      <c r="H876" s="78"/>
    </row>
    <row r="877" spans="1:9">
      <c r="A877" s="250" t="s">
        <v>482</v>
      </c>
      <c r="C877" s="264" t="s">
        <v>114</v>
      </c>
      <c r="D877" s="250"/>
      <c r="E877" s="250"/>
      <c r="F877" s="78"/>
      <c r="G877" s="78"/>
      <c r="H877" s="78"/>
    </row>
    <row r="878" spans="1:9" ht="25.5">
      <c r="A878" s="250" t="s">
        <v>480</v>
      </c>
      <c r="C878" s="55" t="s">
        <v>264</v>
      </c>
      <c r="D878" s="250" t="s">
        <v>4</v>
      </c>
      <c r="E878" s="250">
        <v>2</v>
      </c>
      <c r="F878" s="78"/>
      <c r="G878" s="78"/>
      <c r="H878" s="78"/>
    </row>
    <row r="879" spans="1:9" ht="25.5">
      <c r="A879" s="250" t="s">
        <v>479</v>
      </c>
      <c r="C879" s="78" t="s">
        <v>115</v>
      </c>
      <c r="D879" s="426" t="s">
        <v>114</v>
      </c>
      <c r="E879" s="426"/>
      <c r="F879" s="78"/>
      <c r="G879" s="78"/>
      <c r="H879" s="78"/>
    </row>
    <row r="880" spans="1:9" ht="51">
      <c r="A880" s="250" t="s">
        <v>478</v>
      </c>
      <c r="C880" s="55" t="s">
        <v>1314</v>
      </c>
      <c r="D880" s="250" t="s">
        <v>4</v>
      </c>
      <c r="E880" s="250">
        <v>2</v>
      </c>
      <c r="F880" s="78"/>
      <c r="G880" s="78"/>
      <c r="H880" s="78"/>
    </row>
    <row r="881" spans="1:8" ht="25.5">
      <c r="A881" s="250" t="s">
        <v>358</v>
      </c>
      <c r="B881" s="114"/>
      <c r="C881" s="78" t="s">
        <v>1165</v>
      </c>
      <c r="D881" s="261"/>
      <c r="E881" s="261"/>
      <c r="F881" s="78"/>
      <c r="G881" s="78"/>
      <c r="H881" s="78"/>
    </row>
    <row r="882" spans="1:8">
      <c r="A882" s="250"/>
      <c r="B882" s="114" t="s">
        <v>611</v>
      </c>
      <c r="C882" s="78" t="s">
        <v>1167</v>
      </c>
      <c r="D882" s="250" t="s">
        <v>114</v>
      </c>
      <c r="E882" s="250"/>
      <c r="F882" s="78"/>
      <c r="G882" s="78"/>
      <c r="H882" s="78"/>
    </row>
    <row r="883" spans="1:8">
      <c r="A883" s="250"/>
      <c r="B883" s="114" t="s">
        <v>612</v>
      </c>
      <c r="C883" s="78" t="s">
        <v>1168</v>
      </c>
      <c r="D883" s="250" t="s">
        <v>5</v>
      </c>
      <c r="E883" s="250">
        <v>1</v>
      </c>
      <c r="F883" s="78"/>
      <c r="G883" s="78"/>
      <c r="H883" s="78"/>
    </row>
    <row r="884" spans="1:8">
      <c r="A884" s="250"/>
      <c r="B884" s="114" t="s">
        <v>613</v>
      </c>
      <c r="C884" s="78" t="s">
        <v>1169</v>
      </c>
      <c r="D884" s="250" t="s">
        <v>5</v>
      </c>
      <c r="E884" s="250">
        <v>1</v>
      </c>
      <c r="F884" s="78"/>
      <c r="G884" s="78"/>
      <c r="H884" s="78"/>
    </row>
    <row r="885" spans="1:8" ht="24" customHeight="1">
      <c r="A885" s="250" t="s">
        <v>1171</v>
      </c>
      <c r="C885" s="55" t="s">
        <v>1158</v>
      </c>
      <c r="D885" s="421" t="s">
        <v>114</v>
      </c>
      <c r="E885" s="421"/>
      <c r="F885" s="78"/>
      <c r="G885" s="78"/>
      <c r="H885" s="78"/>
    </row>
    <row r="886" spans="1:8">
      <c r="A886" s="250"/>
      <c r="C886" s="55"/>
      <c r="D886" s="250"/>
      <c r="E886" s="250"/>
      <c r="F886" s="78"/>
      <c r="G886" s="78"/>
      <c r="H886" s="78"/>
    </row>
    <row r="887" spans="1:8" ht="22.5" customHeight="1">
      <c r="A887" s="284" t="s">
        <v>357</v>
      </c>
      <c r="B887" s="424" t="s">
        <v>139</v>
      </c>
      <c r="C887" s="424"/>
      <c r="D887" s="424"/>
      <c r="E887" s="424"/>
      <c r="F887" s="78"/>
      <c r="G887" s="78"/>
      <c r="H887" s="78"/>
    </row>
    <row r="888" spans="1:8">
      <c r="A888" s="250"/>
      <c r="C888" s="428" t="s">
        <v>193</v>
      </c>
      <c r="D888" s="428"/>
      <c r="E888" s="428"/>
      <c r="F888" s="78"/>
      <c r="G888" s="78"/>
      <c r="H888" s="78"/>
    </row>
    <row r="889" spans="1:8">
      <c r="A889" s="250"/>
      <c r="C889" s="262" t="s">
        <v>114</v>
      </c>
      <c r="D889" s="258"/>
      <c r="E889" s="258"/>
      <c r="F889" s="78"/>
      <c r="G889" s="78"/>
      <c r="H889" s="78"/>
    </row>
    <row r="890" spans="1:8" ht="15.75" customHeight="1">
      <c r="A890" s="316"/>
      <c r="B890" s="428" t="s">
        <v>143</v>
      </c>
      <c r="C890" s="428"/>
      <c r="D890" s="428"/>
      <c r="E890" s="428"/>
      <c r="F890" s="78"/>
      <c r="G890" s="78"/>
      <c r="H890" s="78"/>
    </row>
    <row r="891" spans="1:8" ht="25.5">
      <c r="A891" s="316" t="s">
        <v>477</v>
      </c>
      <c r="C891" s="55" t="s">
        <v>267</v>
      </c>
      <c r="D891" s="250" t="s">
        <v>48</v>
      </c>
      <c r="E891" s="250">
        <v>2</v>
      </c>
      <c r="F891" s="78"/>
      <c r="G891" s="78"/>
      <c r="H891" s="78"/>
    </row>
    <row r="892" spans="1:8">
      <c r="A892" s="316"/>
      <c r="C892" s="264" t="s">
        <v>1154</v>
      </c>
      <c r="D892" s="250"/>
      <c r="E892" s="250"/>
      <c r="F892" s="78"/>
      <c r="G892" s="78"/>
      <c r="H892" s="78"/>
    </row>
    <row r="893" spans="1:8" ht="25.5">
      <c r="A893" s="316"/>
      <c r="B893" s="60" t="s">
        <v>127</v>
      </c>
      <c r="C893" s="55" t="s">
        <v>266</v>
      </c>
      <c r="D893" s="250" t="s">
        <v>48</v>
      </c>
      <c r="E893" s="250">
        <v>1</v>
      </c>
      <c r="F893" s="78"/>
      <c r="G893" s="78"/>
      <c r="H893" s="78"/>
    </row>
    <row r="894" spans="1:8">
      <c r="A894" s="274"/>
      <c r="B894" s="60" t="s">
        <v>130</v>
      </c>
      <c r="C894" s="55" t="s">
        <v>999</v>
      </c>
      <c r="D894" s="250" t="s">
        <v>48</v>
      </c>
      <c r="E894" s="250">
        <v>2</v>
      </c>
      <c r="F894" s="78"/>
      <c r="G894" s="78"/>
      <c r="H894" s="78"/>
    </row>
    <row r="895" spans="1:8">
      <c r="A895" s="274"/>
      <c r="B895" s="60" t="s">
        <v>177</v>
      </c>
      <c r="C895" s="55" t="s">
        <v>885</v>
      </c>
      <c r="D895" s="250" t="s">
        <v>48</v>
      </c>
      <c r="E895" s="250">
        <v>1</v>
      </c>
      <c r="F895" s="78"/>
      <c r="G895" s="78"/>
      <c r="H895" s="78"/>
    </row>
    <row r="896" spans="1:8" ht="25.5">
      <c r="A896" s="316"/>
      <c r="B896" s="60" t="s">
        <v>180</v>
      </c>
      <c r="C896" s="55" t="s">
        <v>183</v>
      </c>
      <c r="D896" s="250" t="s">
        <v>48</v>
      </c>
      <c r="E896" s="250">
        <v>1</v>
      </c>
      <c r="F896" s="78"/>
      <c r="G896" s="78"/>
      <c r="H896" s="78"/>
    </row>
    <row r="897" spans="1:8" ht="25.5">
      <c r="A897" s="316" t="s">
        <v>476</v>
      </c>
      <c r="C897" s="55" t="s">
        <v>967</v>
      </c>
      <c r="D897" s="250" t="s">
        <v>48</v>
      </c>
      <c r="E897" s="250">
        <v>2</v>
      </c>
      <c r="F897" s="78"/>
      <c r="G897" s="78"/>
      <c r="H897" s="78"/>
    </row>
    <row r="898" spans="1:8">
      <c r="A898" s="316"/>
      <c r="C898" s="264" t="s">
        <v>1154</v>
      </c>
      <c r="D898" s="250"/>
      <c r="E898" s="250"/>
      <c r="F898" s="78"/>
      <c r="G898" s="78"/>
      <c r="H898" s="78"/>
    </row>
    <row r="899" spans="1:8" ht="25.5">
      <c r="A899" s="316"/>
      <c r="B899" s="60" t="s">
        <v>127</v>
      </c>
      <c r="C899" s="55" t="s">
        <v>266</v>
      </c>
      <c r="D899" s="250" t="s">
        <v>48</v>
      </c>
      <c r="E899" s="250">
        <v>1</v>
      </c>
      <c r="F899" s="78"/>
      <c r="G899" s="78"/>
      <c r="H899" s="78"/>
    </row>
    <row r="900" spans="1:8">
      <c r="A900" s="274"/>
      <c r="B900" s="60" t="s">
        <v>130</v>
      </c>
      <c r="C900" s="55" t="s">
        <v>999</v>
      </c>
      <c r="D900" s="250" t="s">
        <v>48</v>
      </c>
      <c r="E900" s="250">
        <v>2</v>
      </c>
      <c r="F900" s="78"/>
      <c r="G900" s="78"/>
      <c r="H900" s="78"/>
    </row>
    <row r="901" spans="1:8">
      <c r="A901" s="274"/>
      <c r="B901" s="60" t="s">
        <v>177</v>
      </c>
      <c r="C901" s="55" t="s">
        <v>885</v>
      </c>
      <c r="D901" s="250" t="s">
        <v>48</v>
      </c>
      <c r="E901" s="250">
        <v>1</v>
      </c>
      <c r="F901" s="78"/>
      <c r="G901" s="78"/>
      <c r="H901" s="78"/>
    </row>
    <row r="902" spans="1:8" ht="25.5">
      <c r="A902" s="316"/>
      <c r="B902" s="60" t="s">
        <v>180</v>
      </c>
      <c r="C902" s="55" t="s">
        <v>183</v>
      </c>
      <c r="D902" s="250" t="s">
        <v>48</v>
      </c>
      <c r="E902" s="250">
        <v>1</v>
      </c>
      <c r="F902" s="78"/>
      <c r="G902" s="78"/>
      <c r="H902" s="78"/>
    </row>
    <row r="903" spans="1:8" ht="25.5">
      <c r="A903" s="316" t="s">
        <v>359</v>
      </c>
      <c r="C903" s="55" t="s">
        <v>269</v>
      </c>
      <c r="D903" s="250" t="s">
        <v>48</v>
      </c>
      <c r="E903" s="250">
        <v>1</v>
      </c>
      <c r="F903" s="78"/>
      <c r="G903" s="78"/>
      <c r="H903" s="78"/>
    </row>
    <row r="904" spans="1:8" ht="25.5">
      <c r="A904" s="316"/>
      <c r="B904" s="60" t="s">
        <v>127</v>
      </c>
      <c r="C904" s="55" t="s">
        <v>266</v>
      </c>
      <c r="D904" s="250" t="s">
        <v>48</v>
      </c>
      <c r="E904" s="250">
        <v>1</v>
      </c>
      <c r="F904" s="78"/>
      <c r="G904" s="78"/>
      <c r="H904" s="78"/>
    </row>
    <row r="905" spans="1:8">
      <c r="A905" s="316"/>
      <c r="B905" s="60" t="s">
        <v>130</v>
      </c>
      <c r="C905" s="55" t="s">
        <v>680</v>
      </c>
      <c r="D905" s="250" t="s">
        <v>48</v>
      </c>
      <c r="E905" s="250">
        <v>1</v>
      </c>
      <c r="F905" s="78"/>
      <c r="G905" s="78"/>
      <c r="H905" s="78"/>
    </row>
    <row r="906" spans="1:8">
      <c r="A906" s="316"/>
      <c r="B906" s="60" t="s">
        <v>177</v>
      </c>
      <c r="C906" s="55" t="s">
        <v>858</v>
      </c>
      <c r="D906" s="250" t="s">
        <v>48</v>
      </c>
      <c r="E906" s="250">
        <v>1</v>
      </c>
      <c r="F906" s="78"/>
      <c r="G906" s="78"/>
      <c r="H906" s="78"/>
    </row>
    <row r="907" spans="1:8" ht="25.5">
      <c r="A907" s="316"/>
      <c r="B907" s="60" t="s">
        <v>180</v>
      </c>
      <c r="C907" s="55" t="s">
        <v>183</v>
      </c>
      <c r="D907" s="250" t="s">
        <v>48</v>
      </c>
      <c r="E907" s="250">
        <v>1</v>
      </c>
      <c r="F907" s="78"/>
      <c r="G907" s="78"/>
      <c r="H907" s="78"/>
    </row>
    <row r="908" spans="1:8">
      <c r="A908" s="316" t="s">
        <v>359</v>
      </c>
      <c r="C908" s="55" t="s">
        <v>140</v>
      </c>
      <c r="D908" s="250" t="s">
        <v>48</v>
      </c>
      <c r="E908" s="250">
        <v>1</v>
      </c>
      <c r="F908" s="78"/>
      <c r="G908" s="78"/>
      <c r="H908" s="78"/>
    </row>
    <row r="909" spans="1:8" ht="25.5">
      <c r="A909" s="316"/>
      <c r="B909" s="60" t="s">
        <v>127</v>
      </c>
      <c r="C909" s="55" t="s">
        <v>266</v>
      </c>
      <c r="D909" s="250" t="s">
        <v>44</v>
      </c>
      <c r="E909" s="250"/>
      <c r="F909" s="78"/>
      <c r="G909" s="78"/>
      <c r="H909" s="78"/>
    </row>
    <row r="910" spans="1:8">
      <c r="A910" s="316"/>
      <c r="B910" s="60" t="s">
        <v>130</v>
      </c>
      <c r="C910" s="55" t="s">
        <v>181</v>
      </c>
      <c r="D910" s="250" t="s">
        <v>48</v>
      </c>
      <c r="E910" s="250">
        <v>1</v>
      </c>
      <c r="F910" s="78"/>
      <c r="G910" s="78"/>
      <c r="H910" s="78"/>
    </row>
    <row r="911" spans="1:8">
      <c r="A911" s="316"/>
      <c r="B911" s="280" t="s">
        <v>63</v>
      </c>
      <c r="C911" s="55" t="s">
        <v>949</v>
      </c>
      <c r="D911" s="250" t="s">
        <v>48</v>
      </c>
      <c r="E911" s="250">
        <f>E891+E897+E903</f>
        <v>5</v>
      </c>
      <c r="F911" s="78"/>
      <c r="G911" s="78"/>
      <c r="H911" s="78"/>
    </row>
    <row r="912" spans="1:8">
      <c r="A912" s="316"/>
      <c r="B912" s="280" t="s">
        <v>64</v>
      </c>
      <c r="C912" s="55" t="s">
        <v>950</v>
      </c>
      <c r="D912" s="250" t="s">
        <v>48</v>
      </c>
      <c r="E912" s="250">
        <v>1</v>
      </c>
      <c r="F912" s="78"/>
      <c r="G912" s="78"/>
      <c r="H912" s="78"/>
    </row>
    <row r="913" spans="1:8" ht="25.5">
      <c r="A913" s="316"/>
      <c r="B913" s="60" t="s">
        <v>177</v>
      </c>
      <c r="C913" s="55" t="s">
        <v>1155</v>
      </c>
      <c r="D913" s="250" t="s">
        <v>48</v>
      </c>
      <c r="E913" s="250">
        <v>1</v>
      </c>
      <c r="F913" s="78"/>
      <c r="G913" s="78"/>
      <c r="H913" s="78"/>
    </row>
    <row r="914" spans="1:8" ht="25.5">
      <c r="A914" s="316"/>
      <c r="B914" s="60" t="s">
        <v>180</v>
      </c>
      <c r="C914" s="55" t="s">
        <v>183</v>
      </c>
      <c r="D914" s="250" t="s">
        <v>48</v>
      </c>
      <c r="E914" s="250">
        <v>1</v>
      </c>
      <c r="F914" s="78"/>
      <c r="G914" s="78"/>
      <c r="H914" s="78"/>
    </row>
    <row r="915" spans="1:8">
      <c r="A915" s="316" t="s">
        <v>360</v>
      </c>
      <c r="C915" s="55" t="s">
        <v>146</v>
      </c>
      <c r="D915" s="250" t="s">
        <v>95</v>
      </c>
      <c r="E915" s="250">
        <v>1</v>
      </c>
      <c r="F915" s="78"/>
      <c r="G915" s="78"/>
      <c r="H915" s="78"/>
    </row>
    <row r="916" spans="1:8">
      <c r="A916" s="316"/>
      <c r="B916" s="60" t="s">
        <v>127</v>
      </c>
      <c r="C916" s="55" t="s">
        <v>188</v>
      </c>
      <c r="D916" s="250" t="s">
        <v>95</v>
      </c>
      <c r="E916" s="250">
        <v>1</v>
      </c>
      <c r="F916" s="78"/>
      <c r="G916" s="78"/>
      <c r="H916" s="78"/>
    </row>
    <row r="917" spans="1:8" ht="25.5">
      <c r="A917" s="316"/>
      <c r="B917" s="60" t="s">
        <v>130</v>
      </c>
      <c r="C917" s="55" t="s">
        <v>976</v>
      </c>
      <c r="D917" s="250" t="s">
        <v>95</v>
      </c>
      <c r="E917" s="250">
        <v>1</v>
      </c>
      <c r="F917" s="78"/>
      <c r="G917" s="78"/>
      <c r="H917" s="78"/>
    </row>
    <row r="918" spans="1:8">
      <c r="A918" s="316"/>
      <c r="C918" s="55"/>
      <c r="D918" s="250"/>
      <c r="E918" s="250"/>
      <c r="F918" s="78"/>
      <c r="G918" s="78"/>
      <c r="H918" s="78"/>
    </row>
    <row r="919" spans="1:8" ht="15" customHeight="1">
      <c r="A919" s="250"/>
      <c r="B919" s="451" t="s">
        <v>147</v>
      </c>
      <c r="C919" s="451"/>
      <c r="D919" s="451"/>
      <c r="E919" s="451"/>
      <c r="F919" s="78"/>
      <c r="G919" s="78"/>
      <c r="H919" s="78"/>
    </row>
    <row r="920" spans="1:8" ht="25.5">
      <c r="A920" s="316" t="s">
        <v>361</v>
      </c>
      <c r="C920" s="55" t="s">
        <v>148</v>
      </c>
      <c r="D920" s="250" t="s">
        <v>4</v>
      </c>
      <c r="E920" s="250">
        <v>2</v>
      </c>
      <c r="F920" s="78"/>
      <c r="G920" s="78"/>
      <c r="H920" s="78"/>
    </row>
    <row r="921" spans="1:8">
      <c r="A921" s="316"/>
      <c r="C921" s="264" t="s">
        <v>1154</v>
      </c>
      <c r="D921" s="250"/>
      <c r="E921" s="250"/>
      <c r="F921" s="78"/>
      <c r="G921" s="78"/>
      <c r="H921" s="78"/>
    </row>
    <row r="922" spans="1:8" ht="25.5">
      <c r="A922" s="316"/>
      <c r="B922" s="60" t="s">
        <v>127</v>
      </c>
      <c r="C922" s="55" t="s">
        <v>184</v>
      </c>
      <c r="D922" s="250" t="s">
        <v>4</v>
      </c>
      <c r="E922" s="250">
        <v>1</v>
      </c>
      <c r="F922" s="78"/>
      <c r="G922" s="78"/>
      <c r="H922" s="78"/>
    </row>
    <row r="923" spans="1:8">
      <c r="A923" s="316"/>
      <c r="B923" s="60" t="s">
        <v>130</v>
      </c>
      <c r="C923" s="55" t="s">
        <v>886</v>
      </c>
      <c r="D923" s="250" t="s">
        <v>4</v>
      </c>
      <c r="E923" s="250">
        <v>1</v>
      </c>
      <c r="F923" s="78"/>
      <c r="G923" s="78"/>
      <c r="H923" s="78"/>
    </row>
    <row r="924" spans="1:8">
      <c r="A924" s="316"/>
      <c r="B924" s="60" t="s">
        <v>177</v>
      </c>
      <c r="C924" s="55" t="s">
        <v>858</v>
      </c>
      <c r="D924" s="250" t="s">
        <v>4</v>
      </c>
      <c r="E924" s="250">
        <v>1</v>
      </c>
      <c r="F924" s="78"/>
      <c r="G924" s="78"/>
      <c r="H924" s="78"/>
    </row>
    <row r="925" spans="1:8" ht="25.5">
      <c r="A925" s="316"/>
      <c r="B925" s="60" t="s">
        <v>180</v>
      </c>
      <c r="C925" s="55" t="s">
        <v>968</v>
      </c>
      <c r="D925" s="250" t="s">
        <v>4</v>
      </c>
      <c r="E925" s="250">
        <v>1</v>
      </c>
      <c r="F925" s="78"/>
      <c r="G925" s="78"/>
      <c r="H925" s="78"/>
    </row>
    <row r="926" spans="1:8">
      <c r="A926" s="316" t="s">
        <v>475</v>
      </c>
      <c r="C926" s="55" t="s">
        <v>146</v>
      </c>
      <c r="D926" s="250"/>
      <c r="E926" s="250"/>
      <c r="F926" s="78"/>
      <c r="G926" s="78"/>
      <c r="H926" s="78"/>
    </row>
    <row r="927" spans="1:8">
      <c r="A927" s="316"/>
      <c r="B927" s="60" t="s">
        <v>127</v>
      </c>
      <c r="C927" s="55" t="s">
        <v>859</v>
      </c>
      <c r="D927" s="250" t="s">
        <v>62</v>
      </c>
      <c r="E927" s="250">
        <f>E920*2</f>
        <v>4</v>
      </c>
      <c r="F927" s="78"/>
      <c r="G927" s="78"/>
      <c r="H927" s="78"/>
    </row>
    <row r="928" spans="1:8" ht="25.5">
      <c r="A928" s="316"/>
      <c r="B928" s="60" t="s">
        <v>130</v>
      </c>
      <c r="C928" s="55" t="s">
        <v>189</v>
      </c>
      <c r="D928" s="250" t="s">
        <v>4</v>
      </c>
      <c r="E928" s="250">
        <v>1</v>
      </c>
      <c r="F928" s="78"/>
      <c r="G928" s="78"/>
      <c r="H928" s="78"/>
    </row>
    <row r="929" spans="1:8" ht="15.75" customHeight="1">
      <c r="A929" s="250" t="s">
        <v>474</v>
      </c>
      <c r="B929" s="428" t="s">
        <v>163</v>
      </c>
      <c r="C929" s="428"/>
      <c r="D929" s="250"/>
      <c r="E929" s="250"/>
      <c r="F929" s="78"/>
      <c r="G929" s="78"/>
      <c r="H929" s="78"/>
    </row>
    <row r="930" spans="1:8">
      <c r="A930" s="250"/>
      <c r="B930" s="60" t="s">
        <v>63</v>
      </c>
      <c r="C930" s="55" t="s">
        <v>164</v>
      </c>
      <c r="E930" s="250"/>
      <c r="F930" s="78"/>
      <c r="G930" s="78"/>
      <c r="H930" s="78"/>
    </row>
    <row r="931" spans="1:8">
      <c r="A931" s="250"/>
      <c r="B931" s="114" t="s">
        <v>127</v>
      </c>
      <c r="C931" s="55" t="s">
        <v>192</v>
      </c>
      <c r="D931" s="250" t="s">
        <v>62</v>
      </c>
      <c r="E931" s="250" t="s">
        <v>44</v>
      </c>
      <c r="F931" s="78"/>
      <c r="G931" s="78"/>
      <c r="H931" s="78"/>
    </row>
    <row r="932" spans="1:8">
      <c r="A932" s="250"/>
      <c r="B932" s="114" t="s">
        <v>130</v>
      </c>
      <c r="C932" s="55" t="s">
        <v>174</v>
      </c>
      <c r="D932" s="250" t="s">
        <v>62</v>
      </c>
      <c r="E932" s="250">
        <f>E790+E803+E818</f>
        <v>3</v>
      </c>
      <c r="F932" s="78"/>
      <c r="G932" s="78"/>
      <c r="H932" s="78"/>
    </row>
    <row r="933" spans="1:8">
      <c r="A933" s="250"/>
      <c r="B933" s="114" t="s">
        <v>177</v>
      </c>
      <c r="C933" s="55" t="s">
        <v>695</v>
      </c>
      <c r="D933" s="250" t="s">
        <v>62</v>
      </c>
      <c r="E933" s="250">
        <f>2</f>
        <v>2</v>
      </c>
      <c r="F933" s="78"/>
      <c r="G933" s="78"/>
      <c r="H933" s="78"/>
    </row>
    <row r="934" spans="1:8" ht="38.25">
      <c r="A934" s="250"/>
      <c r="B934" s="60" t="s">
        <v>64</v>
      </c>
      <c r="C934" s="55" t="str">
        <f>C482</f>
        <v>Industrial Server PC ( Intel XEON  Silver- 4116 processor, ECC memory) cum Operator workstation with SAS &amp;  Enginering Software</v>
      </c>
      <c r="D934" s="250" t="s">
        <v>4</v>
      </c>
      <c r="E934" s="250">
        <v>2</v>
      </c>
      <c r="F934" s="78"/>
      <c r="G934" s="78"/>
      <c r="H934" s="78"/>
    </row>
    <row r="935" spans="1:8">
      <c r="A935" s="250"/>
      <c r="B935" s="60" t="s">
        <v>65</v>
      </c>
      <c r="C935" s="55" t="s">
        <v>696</v>
      </c>
      <c r="D935" s="250" t="s">
        <v>5</v>
      </c>
      <c r="E935" s="250">
        <v>1</v>
      </c>
      <c r="F935" s="78"/>
      <c r="G935" s="78"/>
      <c r="H935" s="78"/>
    </row>
    <row r="936" spans="1:8">
      <c r="A936" s="250"/>
      <c r="B936" s="60" t="s">
        <v>66</v>
      </c>
      <c r="C936" s="55" t="s">
        <v>167</v>
      </c>
      <c r="D936" s="250" t="s">
        <v>4</v>
      </c>
      <c r="E936" s="250">
        <v>1</v>
      </c>
      <c r="F936" s="78"/>
      <c r="G936" s="78"/>
      <c r="H936" s="78"/>
    </row>
    <row r="937" spans="1:8">
      <c r="A937" s="250"/>
      <c r="B937" s="60" t="s">
        <v>67</v>
      </c>
      <c r="C937" s="60" t="s">
        <v>864</v>
      </c>
      <c r="D937" s="250" t="s">
        <v>4</v>
      </c>
      <c r="E937" s="250">
        <v>2</v>
      </c>
      <c r="F937" s="78"/>
      <c r="G937" s="78"/>
      <c r="H937" s="78"/>
    </row>
    <row r="938" spans="1:8">
      <c r="A938" s="250"/>
      <c r="B938" s="60" t="s">
        <v>74</v>
      </c>
      <c r="C938" s="55" t="s">
        <v>662</v>
      </c>
      <c r="D938" s="250" t="s">
        <v>4</v>
      </c>
      <c r="E938" s="250">
        <v>1</v>
      </c>
      <c r="F938" s="78"/>
      <c r="G938" s="78"/>
      <c r="H938" s="78"/>
    </row>
    <row r="939" spans="1:8">
      <c r="A939" s="250"/>
      <c r="B939" s="60" t="s">
        <v>69</v>
      </c>
      <c r="C939" s="55" t="s">
        <v>663</v>
      </c>
      <c r="D939" s="250" t="s">
        <v>4</v>
      </c>
      <c r="E939" s="250">
        <v>2</v>
      </c>
      <c r="F939" s="78"/>
      <c r="G939" s="78"/>
      <c r="H939" s="78"/>
    </row>
    <row r="940" spans="1:8" ht="25.5">
      <c r="A940" s="250"/>
      <c r="B940" s="60" t="s">
        <v>70</v>
      </c>
      <c r="C940" s="55" t="s">
        <v>954</v>
      </c>
      <c r="D940" s="250" t="s">
        <v>62</v>
      </c>
      <c r="E940" s="250">
        <v>1</v>
      </c>
      <c r="F940" s="78"/>
      <c r="G940" s="78"/>
      <c r="H940" s="78"/>
    </row>
    <row r="941" spans="1:8">
      <c r="A941" s="250"/>
      <c r="B941" s="60" t="s">
        <v>175</v>
      </c>
      <c r="C941" s="55" t="s">
        <v>768</v>
      </c>
      <c r="D941" s="250"/>
      <c r="E941" s="250"/>
      <c r="F941" s="78"/>
      <c r="G941" s="78"/>
      <c r="H941" s="78"/>
    </row>
    <row r="942" spans="1:8" ht="25.5">
      <c r="A942" s="250"/>
      <c r="B942" s="253" t="s">
        <v>72</v>
      </c>
      <c r="C942" s="55" t="s">
        <v>189</v>
      </c>
      <c r="D942" s="250" t="s">
        <v>5</v>
      </c>
      <c r="E942" s="65">
        <v>1</v>
      </c>
      <c r="F942" s="78"/>
      <c r="G942" s="78"/>
      <c r="H942" s="78"/>
    </row>
    <row r="943" spans="1:8">
      <c r="A943" s="250"/>
      <c r="B943" s="60" t="s">
        <v>176</v>
      </c>
      <c r="C943" s="55" t="s">
        <v>710</v>
      </c>
      <c r="D943" s="250" t="s">
        <v>5</v>
      </c>
      <c r="E943" s="250">
        <v>1</v>
      </c>
      <c r="F943" s="78"/>
      <c r="G943" s="78"/>
      <c r="H943" s="78"/>
    </row>
    <row r="944" spans="1:8" ht="15" customHeight="1">
      <c r="A944" s="250" t="s">
        <v>363</v>
      </c>
      <c r="B944" s="422" t="s">
        <v>231</v>
      </c>
      <c r="C944" s="422"/>
      <c r="D944" s="422"/>
      <c r="E944" s="250"/>
      <c r="F944" s="78"/>
      <c r="G944" s="78"/>
      <c r="H944" s="78"/>
    </row>
    <row r="945" spans="1:8">
      <c r="A945" s="250"/>
      <c r="B945" s="60" t="s">
        <v>127</v>
      </c>
      <c r="C945" s="246" t="s">
        <v>817</v>
      </c>
      <c r="D945" s="247"/>
      <c r="E945" s="250"/>
      <c r="F945" s="78"/>
      <c r="G945" s="78"/>
      <c r="H945" s="78"/>
    </row>
    <row r="946" spans="1:8">
      <c r="A946" s="250"/>
      <c r="B946" s="60" t="s">
        <v>63</v>
      </c>
      <c r="C946" s="55" t="s">
        <v>707</v>
      </c>
      <c r="D946" s="250" t="s">
        <v>4</v>
      </c>
      <c r="E946" s="250">
        <v>2</v>
      </c>
      <c r="F946" s="78"/>
      <c r="G946" s="78"/>
      <c r="H946" s="78"/>
    </row>
    <row r="947" spans="1:8">
      <c r="A947" s="250"/>
      <c r="B947" s="60" t="s">
        <v>64</v>
      </c>
      <c r="C947" s="55" t="s">
        <v>703</v>
      </c>
      <c r="D947" s="250" t="s">
        <v>4</v>
      </c>
      <c r="E947" s="250">
        <v>2</v>
      </c>
      <c r="F947" s="78"/>
      <c r="G947" s="78"/>
      <c r="H947" s="78"/>
    </row>
    <row r="948" spans="1:8">
      <c r="A948" s="250"/>
      <c r="B948" s="60" t="s">
        <v>65</v>
      </c>
      <c r="C948" s="55" t="s">
        <v>704</v>
      </c>
      <c r="D948" s="250" t="s">
        <v>4</v>
      </c>
      <c r="E948" s="250">
        <v>1</v>
      </c>
      <c r="F948" s="78"/>
      <c r="G948" s="78"/>
      <c r="H948" s="78"/>
    </row>
    <row r="949" spans="1:8">
      <c r="A949" s="250"/>
      <c r="B949" s="60" t="s">
        <v>66</v>
      </c>
      <c r="C949" s="55" t="s">
        <v>706</v>
      </c>
      <c r="D949" s="250" t="s">
        <v>48</v>
      </c>
      <c r="E949" s="250">
        <v>5</v>
      </c>
      <c r="F949" s="78"/>
      <c r="G949" s="78"/>
      <c r="H949" s="78"/>
    </row>
    <row r="950" spans="1:8" ht="25.5">
      <c r="A950" s="250"/>
      <c r="B950" s="60" t="s">
        <v>67</v>
      </c>
      <c r="C950" s="55" t="s">
        <v>189</v>
      </c>
      <c r="D950" s="250" t="s">
        <v>95</v>
      </c>
      <c r="E950" s="250">
        <v>1</v>
      </c>
      <c r="F950" s="78"/>
      <c r="G950" s="78"/>
      <c r="H950" s="78"/>
    </row>
    <row r="951" spans="1:8">
      <c r="A951" s="250"/>
      <c r="B951" s="60" t="s">
        <v>74</v>
      </c>
      <c r="C951" s="55" t="s">
        <v>705</v>
      </c>
      <c r="D951" s="250" t="s">
        <v>95</v>
      </c>
      <c r="E951" s="250">
        <v>1</v>
      </c>
      <c r="F951" s="78"/>
      <c r="G951" s="78"/>
      <c r="H951" s="78"/>
    </row>
    <row r="952" spans="1:8">
      <c r="A952" s="250"/>
      <c r="B952" s="60" t="s">
        <v>69</v>
      </c>
      <c r="C952" s="55" t="s">
        <v>710</v>
      </c>
      <c r="D952" s="250" t="s">
        <v>95</v>
      </c>
      <c r="E952" s="250">
        <v>1</v>
      </c>
      <c r="F952" s="78"/>
      <c r="G952" s="78"/>
      <c r="H952" s="78"/>
    </row>
    <row r="953" spans="1:8" ht="24" customHeight="1">
      <c r="A953" s="250"/>
      <c r="B953" s="60" t="s">
        <v>130</v>
      </c>
      <c r="C953" s="55" t="s">
        <v>712</v>
      </c>
      <c r="D953" s="421" t="s">
        <v>711</v>
      </c>
      <c r="E953" s="421"/>
      <c r="F953" s="78"/>
      <c r="G953" s="78"/>
      <c r="H953" s="78"/>
    </row>
    <row r="954" spans="1:8" ht="15.75" customHeight="1">
      <c r="A954" s="250" t="s">
        <v>362</v>
      </c>
      <c r="B954" s="424" t="s">
        <v>158</v>
      </c>
      <c r="C954" s="424"/>
      <c r="D954" s="424"/>
      <c r="E954" s="424"/>
      <c r="F954" s="78"/>
      <c r="G954" s="78"/>
      <c r="H954" s="78"/>
    </row>
    <row r="955" spans="1:8">
      <c r="A955" s="250"/>
      <c r="C955" s="55" t="s">
        <v>114</v>
      </c>
      <c r="D955" s="250"/>
      <c r="E955" s="250"/>
      <c r="F955" s="78"/>
      <c r="G955" s="78"/>
      <c r="H955" s="78"/>
    </row>
    <row r="956" spans="1:8">
      <c r="A956" s="250" t="s">
        <v>473</v>
      </c>
      <c r="C956" s="264" t="s">
        <v>194</v>
      </c>
      <c r="D956" s="250"/>
      <c r="E956" s="250"/>
      <c r="F956" s="78"/>
      <c r="G956" s="78"/>
      <c r="H956" s="78"/>
    </row>
    <row r="957" spans="1:8">
      <c r="A957" s="250"/>
      <c r="C957" s="55" t="s">
        <v>114</v>
      </c>
      <c r="D957" s="250"/>
      <c r="E957" s="250"/>
      <c r="F957" s="78"/>
      <c r="G957" s="78"/>
      <c r="H957" s="78"/>
    </row>
    <row r="958" spans="1:8">
      <c r="A958" s="250" t="s">
        <v>364</v>
      </c>
      <c r="C958" s="251" t="s">
        <v>200</v>
      </c>
      <c r="D958" s="250"/>
      <c r="E958" s="250"/>
      <c r="F958" s="78"/>
      <c r="G958" s="78"/>
      <c r="H958" s="78"/>
    </row>
    <row r="959" spans="1:8" ht="25.5">
      <c r="A959" s="250"/>
      <c r="C959" s="55" t="s">
        <v>197</v>
      </c>
      <c r="D959" s="250"/>
      <c r="E959" s="250"/>
      <c r="F959" s="78"/>
      <c r="G959" s="78"/>
      <c r="H959" s="78"/>
    </row>
    <row r="960" spans="1:8">
      <c r="A960" s="250"/>
      <c r="B960" s="60" t="s">
        <v>63</v>
      </c>
      <c r="C960" s="55" t="s">
        <v>198</v>
      </c>
      <c r="D960" s="250" t="s">
        <v>95</v>
      </c>
      <c r="E960" s="250">
        <v>1</v>
      </c>
      <c r="F960" s="78"/>
      <c r="G960" s="78"/>
      <c r="H960" s="78"/>
    </row>
    <row r="961" spans="1:9">
      <c r="A961" s="250"/>
      <c r="B961" s="60" t="s">
        <v>64</v>
      </c>
      <c r="C961" s="55" t="s">
        <v>199</v>
      </c>
      <c r="D961" s="250" t="s">
        <v>95</v>
      </c>
      <c r="E961" s="250">
        <v>1</v>
      </c>
      <c r="F961" s="78"/>
      <c r="G961" s="78"/>
      <c r="H961" s="78"/>
    </row>
    <row r="962" spans="1:9" ht="25.5">
      <c r="A962" s="250" t="s">
        <v>471</v>
      </c>
      <c r="C962" s="251" t="s">
        <v>675</v>
      </c>
      <c r="D962" s="74"/>
      <c r="E962" s="75"/>
      <c r="F962" s="78"/>
      <c r="G962" s="78"/>
      <c r="H962" s="78"/>
    </row>
    <row r="963" spans="1:9">
      <c r="A963" s="250" t="s">
        <v>472</v>
      </c>
      <c r="C963" s="72" t="s">
        <v>621</v>
      </c>
      <c r="D963" s="74"/>
      <c r="E963" s="75"/>
      <c r="F963" s="78"/>
      <c r="G963" s="78"/>
      <c r="H963" s="78"/>
    </row>
    <row r="964" spans="1:9">
      <c r="A964" s="250"/>
      <c r="B964" s="60" t="s">
        <v>63</v>
      </c>
      <c r="C964" s="72" t="s">
        <v>203</v>
      </c>
      <c r="D964" s="74" t="s">
        <v>214</v>
      </c>
      <c r="E964" s="75">
        <v>1</v>
      </c>
      <c r="F964" s="78"/>
      <c r="G964" s="78"/>
      <c r="H964" s="78"/>
    </row>
    <row r="965" spans="1:9">
      <c r="A965" s="250"/>
      <c r="B965" s="60" t="s">
        <v>64</v>
      </c>
      <c r="C965" s="72" t="s">
        <v>204</v>
      </c>
      <c r="D965" s="74" t="s">
        <v>214</v>
      </c>
      <c r="E965" s="75">
        <v>1</v>
      </c>
      <c r="F965" s="78"/>
      <c r="G965" s="78"/>
      <c r="H965" s="78"/>
    </row>
    <row r="966" spans="1:9">
      <c r="A966" s="250" t="s">
        <v>470</v>
      </c>
      <c r="C966" s="72" t="s">
        <v>205</v>
      </c>
      <c r="D966" s="74" t="s">
        <v>216</v>
      </c>
      <c r="E966" s="75">
        <v>1</v>
      </c>
      <c r="F966" s="78"/>
      <c r="G966" s="78"/>
      <c r="H966" s="78"/>
    </row>
    <row r="967" spans="1:9">
      <c r="A967" s="250" t="s">
        <v>366</v>
      </c>
      <c r="C967" s="251" t="s">
        <v>206</v>
      </c>
      <c r="D967" s="74"/>
      <c r="E967" s="74"/>
      <c r="F967" s="78"/>
      <c r="G967" s="78"/>
      <c r="H967" s="78"/>
    </row>
    <row r="968" spans="1:9" ht="25.5">
      <c r="A968" s="250" t="s">
        <v>367</v>
      </c>
      <c r="C968" s="72" t="s">
        <v>971</v>
      </c>
      <c r="D968" s="74" t="s">
        <v>214</v>
      </c>
      <c r="E968" s="74">
        <v>1</v>
      </c>
      <c r="F968" s="78"/>
      <c r="G968" s="78"/>
      <c r="H968" s="78"/>
    </row>
    <row r="969" spans="1:9">
      <c r="A969" s="284"/>
      <c r="B969" s="60" t="s">
        <v>63</v>
      </c>
      <c r="C969" s="73" t="s">
        <v>222</v>
      </c>
      <c r="D969" s="74" t="s">
        <v>48</v>
      </c>
      <c r="E969" s="74">
        <v>2</v>
      </c>
      <c r="F969" s="78"/>
      <c r="G969" s="78"/>
      <c r="H969" s="78"/>
    </row>
    <row r="970" spans="1:9">
      <c r="A970" s="250"/>
      <c r="B970" s="60" t="s">
        <v>64</v>
      </c>
      <c r="C970" s="73" t="s">
        <v>972</v>
      </c>
      <c r="D970" s="74" t="s">
        <v>48</v>
      </c>
      <c r="E970" s="74">
        <v>2</v>
      </c>
      <c r="F970" s="78"/>
      <c r="G970" s="78"/>
      <c r="H970" s="78"/>
    </row>
    <row r="971" spans="1:9">
      <c r="A971" s="250"/>
      <c r="B971" s="60" t="s">
        <v>65</v>
      </c>
      <c r="C971" s="72" t="s">
        <v>977</v>
      </c>
      <c r="D971" s="74" t="s">
        <v>48</v>
      </c>
      <c r="E971" s="74">
        <v>1</v>
      </c>
      <c r="F971" s="78"/>
      <c r="G971" s="78"/>
      <c r="H971" s="78"/>
    </row>
    <row r="972" spans="1:9">
      <c r="A972" s="250"/>
      <c r="B972" s="60" t="s">
        <v>66</v>
      </c>
      <c r="C972" s="73" t="s">
        <v>207</v>
      </c>
      <c r="D972" s="74" t="s">
        <v>95</v>
      </c>
      <c r="E972" s="74">
        <v>1</v>
      </c>
      <c r="F972" s="78"/>
      <c r="G972" s="78"/>
      <c r="H972" s="78"/>
    </row>
    <row r="973" spans="1:9" ht="25.5">
      <c r="A973" s="250" t="s">
        <v>368</v>
      </c>
      <c r="C973" s="72" t="s">
        <v>208</v>
      </c>
      <c r="D973" s="74"/>
      <c r="E973" s="74"/>
      <c r="F973" s="78"/>
      <c r="G973" s="78"/>
      <c r="H973" s="78"/>
    </row>
    <row r="974" spans="1:9">
      <c r="A974" s="250"/>
      <c r="B974" s="60" t="s">
        <v>63</v>
      </c>
      <c r="C974" s="248" t="s">
        <v>223</v>
      </c>
      <c r="D974" s="74" t="s">
        <v>48</v>
      </c>
      <c r="E974" s="74">
        <v>2</v>
      </c>
      <c r="F974" s="78"/>
      <c r="G974" s="78"/>
      <c r="H974" s="78"/>
    </row>
    <row r="975" spans="1:9">
      <c r="A975" s="250"/>
      <c r="B975" s="60" t="s">
        <v>64</v>
      </c>
      <c r="C975" s="73" t="s">
        <v>970</v>
      </c>
      <c r="D975" s="74" t="s">
        <v>48</v>
      </c>
      <c r="E975" s="74">
        <v>2</v>
      </c>
    </row>
    <row r="976" spans="1:9" s="57" customFormat="1" ht="19.5" customHeight="1">
      <c r="A976" s="250"/>
      <c r="B976" s="60" t="s">
        <v>65</v>
      </c>
      <c r="C976" s="248" t="s">
        <v>209</v>
      </c>
      <c r="D976" s="74" t="s">
        <v>214</v>
      </c>
      <c r="E976" s="74">
        <v>1</v>
      </c>
      <c r="F976" s="77"/>
      <c r="G976" s="471"/>
      <c r="H976" s="471"/>
      <c r="I976" s="77"/>
    </row>
    <row r="977" spans="1:9" ht="15" customHeight="1">
      <c r="A977" s="250" t="s">
        <v>369</v>
      </c>
      <c r="B977" s="422" t="s">
        <v>210</v>
      </c>
      <c r="C977" s="422"/>
      <c r="D977" s="74"/>
      <c r="E977" s="74"/>
    </row>
    <row r="978" spans="1:9" ht="15.75" customHeight="1">
      <c r="A978" s="250" t="s">
        <v>783</v>
      </c>
      <c r="B978" s="423" t="s">
        <v>211</v>
      </c>
      <c r="C978" s="423"/>
      <c r="D978" s="74" t="s">
        <v>214</v>
      </c>
      <c r="E978" s="74">
        <v>1</v>
      </c>
    </row>
    <row r="979" spans="1:9" s="57" customFormat="1" ht="15.75" customHeight="1">
      <c r="A979" s="250" t="s">
        <v>784</v>
      </c>
      <c r="B979" s="423" t="s">
        <v>212</v>
      </c>
      <c r="C979" s="423"/>
      <c r="D979" s="74" t="s">
        <v>62</v>
      </c>
      <c r="E979" s="74">
        <f>E880*2</f>
        <v>4</v>
      </c>
      <c r="F979" s="77"/>
      <c r="G979" s="77"/>
      <c r="H979" s="77"/>
      <c r="I979" s="77"/>
    </row>
    <row r="980" spans="1:9" ht="15" customHeight="1">
      <c r="A980" s="250" t="s">
        <v>370</v>
      </c>
      <c r="B980" s="422" t="s">
        <v>217</v>
      </c>
      <c r="C980" s="422"/>
      <c r="D980" s="429" t="s">
        <v>213</v>
      </c>
      <c r="E980" s="429"/>
    </row>
    <row r="981" spans="1:9" ht="25.5" customHeight="1">
      <c r="A981" s="250" t="s">
        <v>371</v>
      </c>
      <c r="B981" s="441" t="s">
        <v>715</v>
      </c>
      <c r="C981" s="441"/>
      <c r="D981" s="444" t="s">
        <v>213</v>
      </c>
      <c r="E981" s="444"/>
    </row>
    <row r="982" spans="1:9" ht="15" customHeight="1">
      <c r="A982" s="250" t="s">
        <v>372</v>
      </c>
      <c r="B982" s="441" t="s">
        <v>920</v>
      </c>
      <c r="C982" s="441"/>
      <c r="D982" s="245"/>
      <c r="E982" s="245"/>
    </row>
    <row r="983" spans="1:9" ht="15" customHeight="1">
      <c r="A983" s="250"/>
      <c r="B983" s="246" t="s">
        <v>611</v>
      </c>
      <c r="C983" s="78" t="s">
        <v>750</v>
      </c>
      <c r="D983" s="444" t="s">
        <v>213</v>
      </c>
      <c r="E983" s="444"/>
    </row>
    <row r="984" spans="1:9" ht="15" customHeight="1">
      <c r="A984" s="250"/>
      <c r="B984" s="246" t="s">
        <v>612</v>
      </c>
      <c r="C984" s="78" t="s">
        <v>751</v>
      </c>
      <c r="D984" s="444" t="s">
        <v>213</v>
      </c>
      <c r="E984" s="444"/>
    </row>
    <row r="985" spans="1:9" ht="15" customHeight="1">
      <c r="A985" s="250"/>
      <c r="B985" s="246" t="s">
        <v>613</v>
      </c>
      <c r="C985" s="78" t="s">
        <v>752</v>
      </c>
      <c r="D985" s="444" t="s">
        <v>213</v>
      </c>
      <c r="E985" s="444"/>
    </row>
    <row r="986" spans="1:9" ht="15" customHeight="1">
      <c r="B986" s="246" t="s">
        <v>614</v>
      </c>
      <c r="C986" s="78" t="s">
        <v>1244</v>
      </c>
      <c r="D986" s="254" t="s">
        <v>62</v>
      </c>
      <c r="E986" s="254">
        <v>1</v>
      </c>
    </row>
    <row r="987" spans="1:9" ht="15" customHeight="1">
      <c r="B987" s="246" t="s">
        <v>615</v>
      </c>
      <c r="C987" s="78" t="s">
        <v>833</v>
      </c>
      <c r="D987" s="254" t="s">
        <v>0</v>
      </c>
      <c r="E987" s="254">
        <v>1</v>
      </c>
    </row>
    <row r="988" spans="1:9" ht="15" customHeight="1">
      <c r="A988" s="250" t="s">
        <v>821</v>
      </c>
      <c r="B988" s="441" t="s">
        <v>834</v>
      </c>
      <c r="C988" s="441"/>
      <c r="D988" s="444" t="s">
        <v>213</v>
      </c>
      <c r="E988" s="444"/>
    </row>
    <row r="989" spans="1:9" ht="15" customHeight="1">
      <c r="A989" s="250" t="s">
        <v>929</v>
      </c>
      <c r="B989" s="441" t="s">
        <v>921</v>
      </c>
      <c r="C989" s="441"/>
      <c r="D989" s="245"/>
      <c r="E989" s="245"/>
    </row>
    <row r="990" spans="1:9" ht="15" customHeight="1">
      <c r="A990" s="250"/>
      <c r="B990" s="246" t="s">
        <v>611</v>
      </c>
      <c r="C990" s="246" t="s">
        <v>922</v>
      </c>
      <c r="D990" s="254" t="s">
        <v>5</v>
      </c>
      <c r="E990" s="254">
        <v>1</v>
      </c>
    </row>
    <row r="991" spans="1:9" ht="15" customHeight="1">
      <c r="A991" s="250"/>
      <c r="B991" s="246" t="s">
        <v>612</v>
      </c>
      <c r="C991" s="246" t="s">
        <v>923</v>
      </c>
      <c r="D991" s="254" t="s">
        <v>5</v>
      </c>
      <c r="E991" s="254">
        <v>1</v>
      </c>
    </row>
    <row r="992" spans="1:9" ht="25.5" customHeight="1">
      <c r="A992" s="250" t="s">
        <v>930</v>
      </c>
      <c r="B992" s="441" t="s">
        <v>1150</v>
      </c>
      <c r="C992" s="441"/>
      <c r="D992" s="421" t="s">
        <v>114</v>
      </c>
      <c r="E992" s="421"/>
    </row>
    <row r="993" spans="1:9" ht="31.5" customHeight="1">
      <c r="A993" s="250" t="s">
        <v>365</v>
      </c>
      <c r="B993" s="422" t="s">
        <v>227</v>
      </c>
      <c r="C993" s="422"/>
      <c r="D993" s="74"/>
      <c r="E993" s="74"/>
    </row>
    <row r="994" spans="1:9" ht="40.5" customHeight="1">
      <c r="A994" s="254" t="s">
        <v>373</v>
      </c>
      <c r="B994" s="423" t="s">
        <v>236</v>
      </c>
      <c r="C994" s="423"/>
      <c r="D994" s="74" t="s">
        <v>214</v>
      </c>
      <c r="E994" s="74">
        <v>1</v>
      </c>
    </row>
    <row r="995" spans="1:9" ht="30" customHeight="1">
      <c r="A995" s="254" t="s">
        <v>374</v>
      </c>
      <c r="B995" s="423" t="s">
        <v>272</v>
      </c>
      <c r="C995" s="423"/>
      <c r="D995" s="74" t="s">
        <v>214</v>
      </c>
      <c r="E995" s="74">
        <v>1</v>
      </c>
    </row>
    <row r="996" spans="1:9" ht="41.25" customHeight="1">
      <c r="A996" s="254" t="s">
        <v>375</v>
      </c>
      <c r="B996" s="423" t="str">
        <f>B544</f>
        <v xml:space="preserve">Complete solar system (ikW solar panel) including 12V VRLA maintenace free battery and other accessories for Substation emergency DC Lighting </v>
      </c>
      <c r="C996" s="423"/>
      <c r="D996" s="74" t="s">
        <v>4</v>
      </c>
      <c r="E996" s="74">
        <v>1</v>
      </c>
    </row>
    <row r="997" spans="1:9" ht="23.25" customHeight="1">
      <c r="A997" s="250" t="s">
        <v>376</v>
      </c>
      <c r="B997" s="422" t="s">
        <v>777</v>
      </c>
      <c r="C997" s="422"/>
      <c r="D997" s="74"/>
      <c r="E997" s="74"/>
    </row>
    <row r="998" spans="1:9" ht="15" customHeight="1">
      <c r="A998" s="250" t="s">
        <v>785</v>
      </c>
      <c r="B998" s="423" t="s">
        <v>229</v>
      </c>
      <c r="C998" s="423"/>
      <c r="D998" s="74" t="s">
        <v>214</v>
      </c>
      <c r="E998" s="74">
        <v>1</v>
      </c>
    </row>
    <row r="999" spans="1:9" ht="15" customHeight="1">
      <c r="A999" s="250" t="s">
        <v>786</v>
      </c>
      <c r="B999" s="423" t="s">
        <v>767</v>
      </c>
      <c r="C999" s="423"/>
      <c r="D999" s="74" t="s">
        <v>214</v>
      </c>
      <c r="E999" s="74">
        <v>1</v>
      </c>
    </row>
    <row r="1000" spans="1:9" ht="26.25" customHeight="1">
      <c r="A1000" s="250" t="s">
        <v>787</v>
      </c>
      <c r="B1000" s="423" t="s">
        <v>319</v>
      </c>
      <c r="C1000" s="423"/>
      <c r="D1000" s="74" t="s">
        <v>214</v>
      </c>
      <c r="E1000" s="74">
        <v>1</v>
      </c>
    </row>
    <row r="1001" spans="1:9" ht="26.25" customHeight="1">
      <c r="A1001" s="250" t="s">
        <v>788</v>
      </c>
      <c r="B1001" s="423" t="s">
        <v>1178</v>
      </c>
      <c r="C1001" s="423"/>
      <c r="D1001" s="249" t="s">
        <v>95</v>
      </c>
      <c r="E1001" s="249">
        <v>1</v>
      </c>
    </row>
    <row r="1002" spans="1:9">
      <c r="A1002" s="249" t="s">
        <v>628</v>
      </c>
      <c r="B1002" s="80"/>
      <c r="C1002" s="80"/>
      <c r="D1002" s="74"/>
      <c r="E1002" s="74"/>
      <c r="F1002" s="78"/>
      <c r="G1002" s="78"/>
      <c r="H1002" s="78"/>
    </row>
    <row r="1003" spans="1:9">
      <c r="A1003" s="249" t="s">
        <v>1280</v>
      </c>
      <c r="B1003" s="80"/>
      <c r="C1003" s="80"/>
      <c r="D1003" s="75"/>
      <c r="E1003" s="74"/>
      <c r="F1003" s="78"/>
      <c r="G1003" s="78"/>
      <c r="H1003" s="78"/>
    </row>
    <row r="1005" spans="1:9" s="57" customFormat="1" ht="35.25" customHeight="1">
      <c r="A1005" s="459" t="s">
        <v>377</v>
      </c>
      <c r="B1005" s="459"/>
      <c r="C1005" s="459"/>
      <c r="D1005" s="459"/>
      <c r="E1005" s="459"/>
      <c r="F1005" s="459"/>
      <c r="G1005" s="459"/>
      <c r="H1005" s="312"/>
      <c r="I1005" s="77"/>
    </row>
    <row r="1007" spans="1:9" ht="14.25" customHeight="1">
      <c r="A1007" s="426" t="s">
        <v>245</v>
      </c>
      <c r="B1007" s="426" t="s">
        <v>246</v>
      </c>
      <c r="C1007" s="426"/>
      <c r="D1007" s="434" t="s">
        <v>1</v>
      </c>
      <c r="E1007" s="434" t="s">
        <v>12</v>
      </c>
      <c r="F1007" s="435" t="s">
        <v>13</v>
      </c>
      <c r="G1007" s="435"/>
      <c r="H1007" s="467" t="s">
        <v>18</v>
      </c>
      <c r="I1007" s="467"/>
    </row>
    <row r="1008" spans="1:9" s="56" customFormat="1">
      <c r="A1008" s="426"/>
      <c r="B1008" s="426"/>
      <c r="C1008" s="426"/>
      <c r="D1008" s="434"/>
      <c r="E1008" s="434"/>
      <c r="F1008" s="304" t="s">
        <v>10</v>
      </c>
      <c r="G1008" s="304" t="s">
        <v>19</v>
      </c>
      <c r="H1008" s="305" t="s">
        <v>10</v>
      </c>
      <c r="I1008" s="305" t="s">
        <v>19</v>
      </c>
    </row>
    <row r="1009" spans="1:9" s="56" customFormat="1">
      <c r="A1009" s="426"/>
      <c r="B1009" s="426"/>
      <c r="C1009" s="426"/>
      <c r="D1009" s="434"/>
      <c r="E1009" s="434"/>
      <c r="F1009" s="304" t="s">
        <v>14</v>
      </c>
      <c r="G1009" s="304" t="s">
        <v>14</v>
      </c>
      <c r="H1009" s="305" t="s">
        <v>20</v>
      </c>
      <c r="I1009" s="305" t="s">
        <v>20</v>
      </c>
    </row>
    <row r="1010" spans="1:9">
      <c r="A1010" s="426"/>
      <c r="B1010" s="426"/>
      <c r="C1010" s="426"/>
      <c r="D1010" s="434"/>
      <c r="E1010" s="306" t="s">
        <v>15</v>
      </c>
      <c r="F1010" s="307" t="s">
        <v>16</v>
      </c>
      <c r="G1010" s="308" t="s">
        <v>17</v>
      </c>
      <c r="H1010" s="309" t="s">
        <v>22</v>
      </c>
      <c r="I1010" s="309" t="s">
        <v>23</v>
      </c>
    </row>
    <row r="1011" spans="1:9">
      <c r="A1011" s="284" t="s">
        <v>378</v>
      </c>
      <c r="B1011" s="427" t="s">
        <v>3</v>
      </c>
      <c r="C1011" s="427"/>
      <c r="D1011" s="427"/>
      <c r="E1011" s="427"/>
      <c r="F1011" s="284"/>
      <c r="G1011" s="284"/>
      <c r="H1011" s="284"/>
      <c r="I1011" s="93"/>
    </row>
    <row r="1012" spans="1:9" ht="15">
      <c r="B1012" s="448" t="s">
        <v>114</v>
      </c>
      <c r="C1012" s="448"/>
      <c r="D1012" s="448"/>
      <c r="E1012" s="448"/>
    </row>
    <row r="1014" spans="1:9" ht="23.25" customHeight="1">
      <c r="A1014" s="284" t="s">
        <v>379</v>
      </c>
      <c r="B1014" s="424" t="s">
        <v>89</v>
      </c>
      <c r="C1014" s="424"/>
      <c r="D1014" s="424"/>
      <c r="E1014" s="424"/>
      <c r="F1014" s="78"/>
      <c r="G1014" s="78"/>
      <c r="H1014" s="78"/>
    </row>
    <row r="1015" spans="1:9" ht="24.75" customHeight="1">
      <c r="A1015" s="426" t="s">
        <v>380</v>
      </c>
      <c r="B1015" s="428" t="s">
        <v>253</v>
      </c>
      <c r="C1015" s="428"/>
      <c r="D1015" s="250"/>
      <c r="E1015" s="250"/>
      <c r="F1015" s="78"/>
      <c r="G1015" s="78"/>
      <c r="H1015" s="78"/>
    </row>
    <row r="1016" spans="1:9" ht="24.75" customHeight="1">
      <c r="A1016" s="426"/>
      <c r="B1016" s="262" t="s">
        <v>180</v>
      </c>
      <c r="C1016" s="262" t="s">
        <v>252</v>
      </c>
      <c r="D1016" s="250" t="s">
        <v>48</v>
      </c>
      <c r="E1016" s="250">
        <v>2</v>
      </c>
      <c r="F1016" s="78"/>
      <c r="G1016" s="78"/>
      <c r="H1016" s="78"/>
    </row>
    <row r="1017" spans="1:9" ht="24.75" customHeight="1">
      <c r="A1017" s="426"/>
      <c r="B1017" s="428" t="s">
        <v>256</v>
      </c>
      <c r="C1017" s="428"/>
      <c r="D1017" s="250"/>
      <c r="E1017" s="250"/>
      <c r="F1017" s="78"/>
      <c r="G1017" s="78"/>
      <c r="H1017" s="78"/>
    </row>
    <row r="1018" spans="1:9" ht="25.5">
      <c r="A1018" s="426"/>
      <c r="B1018" s="254" t="s">
        <v>63</v>
      </c>
      <c r="C1018" s="55" t="s">
        <v>872</v>
      </c>
      <c r="D1018" s="250" t="s">
        <v>5</v>
      </c>
      <c r="E1018" s="250">
        <v>1</v>
      </c>
      <c r="F1018" s="78"/>
      <c r="G1018" s="78"/>
      <c r="H1018" s="78"/>
    </row>
    <row r="1019" spans="1:9" ht="38.25">
      <c r="A1019" s="426"/>
      <c r="B1019" s="254" t="s">
        <v>64</v>
      </c>
      <c r="C1019" s="55" t="s">
        <v>960</v>
      </c>
      <c r="D1019" s="250" t="s">
        <v>4</v>
      </c>
      <c r="E1019" s="250">
        <v>1</v>
      </c>
      <c r="F1019" s="78"/>
      <c r="G1019" s="78"/>
      <c r="H1019" s="78"/>
    </row>
    <row r="1020" spans="1:9" ht="38.25">
      <c r="A1020" s="426"/>
      <c r="B1020" s="254" t="s">
        <v>65</v>
      </c>
      <c r="C1020" s="55" t="s">
        <v>961</v>
      </c>
      <c r="D1020" s="250" t="s">
        <v>59</v>
      </c>
      <c r="E1020" s="250">
        <v>2</v>
      </c>
      <c r="F1020" s="78"/>
      <c r="G1020" s="78"/>
      <c r="H1020" s="78"/>
    </row>
    <row r="1021" spans="1:9" ht="38.25">
      <c r="A1021" s="426"/>
      <c r="B1021" s="254" t="s">
        <v>66</v>
      </c>
      <c r="C1021" s="55" t="s">
        <v>873</v>
      </c>
      <c r="D1021" s="250" t="s">
        <v>60</v>
      </c>
      <c r="E1021" s="250">
        <v>2</v>
      </c>
      <c r="F1021" s="78"/>
      <c r="G1021" s="78"/>
      <c r="H1021" s="78"/>
    </row>
    <row r="1022" spans="1:9" ht="38.25">
      <c r="A1022" s="426"/>
      <c r="B1022" s="254" t="s">
        <v>67</v>
      </c>
      <c r="C1022" s="55" t="s">
        <v>962</v>
      </c>
      <c r="D1022" s="250" t="s">
        <v>4</v>
      </c>
      <c r="E1022" s="250">
        <v>1</v>
      </c>
      <c r="F1022" s="78"/>
      <c r="G1022" s="78"/>
      <c r="H1022" s="78"/>
    </row>
    <row r="1023" spans="1:9" ht="25.5">
      <c r="A1023" s="426"/>
      <c r="B1023" s="254" t="s">
        <v>68</v>
      </c>
      <c r="C1023" s="55" t="s">
        <v>874</v>
      </c>
      <c r="D1023" s="250" t="s">
        <v>62</v>
      </c>
      <c r="E1023" s="250">
        <v>3</v>
      </c>
      <c r="F1023" s="78"/>
      <c r="G1023" s="78"/>
      <c r="H1023" s="78"/>
    </row>
    <row r="1024" spans="1:9" ht="38.25">
      <c r="A1024" s="426"/>
      <c r="B1024" s="254" t="s">
        <v>69</v>
      </c>
      <c r="C1024" s="55" t="s">
        <v>1207</v>
      </c>
      <c r="D1024" s="250" t="s">
        <v>62</v>
      </c>
      <c r="E1024" s="250">
        <v>3</v>
      </c>
      <c r="F1024" s="78"/>
      <c r="G1024" s="78"/>
      <c r="H1024" s="78"/>
    </row>
    <row r="1025" spans="1:9" ht="38.25">
      <c r="A1025" s="426"/>
      <c r="B1025" s="425" t="s">
        <v>70</v>
      </c>
      <c r="C1025" s="55" t="s">
        <v>91</v>
      </c>
      <c r="D1025" s="421" t="str">
        <f>D587</f>
        <v>Lot</v>
      </c>
      <c r="E1025" s="421">
        <f>E587</f>
        <v>1</v>
      </c>
      <c r="F1025" s="78"/>
      <c r="G1025" s="78"/>
      <c r="H1025" s="78"/>
    </row>
    <row r="1026" spans="1:9" ht="36" customHeight="1">
      <c r="A1026" s="426"/>
      <c r="B1026" s="425"/>
      <c r="C1026" s="55" t="str">
        <f>C588</f>
        <v xml:space="preserve">The Length of GIL shall be different for different bay as per actual design </v>
      </c>
      <c r="D1026" s="421"/>
      <c r="E1026" s="421"/>
      <c r="F1026" s="78"/>
      <c r="G1026" s="78"/>
      <c r="H1026" s="78"/>
    </row>
    <row r="1027" spans="1:9">
      <c r="A1027" s="426"/>
      <c r="B1027" s="254" t="s">
        <v>71</v>
      </c>
      <c r="C1027" s="55" t="s">
        <v>52</v>
      </c>
      <c r="D1027" s="250" t="s">
        <v>48</v>
      </c>
      <c r="E1027" s="250">
        <v>1</v>
      </c>
      <c r="F1027" s="78"/>
      <c r="G1027" s="78"/>
      <c r="H1027" s="78"/>
    </row>
    <row r="1028" spans="1:9" ht="63.75">
      <c r="A1028" s="426"/>
      <c r="B1028" s="254" t="s">
        <v>72</v>
      </c>
      <c r="C1028" s="55" t="s">
        <v>53</v>
      </c>
      <c r="D1028" s="250" t="s">
        <v>5</v>
      </c>
      <c r="E1028" s="250">
        <v>1</v>
      </c>
      <c r="F1028" s="78"/>
      <c r="G1028" s="78"/>
      <c r="H1028" s="78"/>
    </row>
    <row r="1029" spans="1:9" ht="22.5" customHeight="1">
      <c r="A1029" s="426" t="s">
        <v>381</v>
      </c>
      <c r="B1029" s="428" t="s">
        <v>254</v>
      </c>
      <c r="C1029" s="428"/>
      <c r="F1029" s="78"/>
      <c r="G1029" s="78"/>
      <c r="H1029" s="78"/>
    </row>
    <row r="1030" spans="1:9" ht="22.5" customHeight="1">
      <c r="A1030" s="426"/>
      <c r="B1030" s="385" t="s">
        <v>180</v>
      </c>
      <c r="C1030" s="385" t="s">
        <v>252</v>
      </c>
      <c r="D1030" s="250" t="s">
        <v>4</v>
      </c>
      <c r="E1030" s="250">
        <v>2</v>
      </c>
      <c r="F1030" s="78"/>
      <c r="G1030" s="78"/>
      <c r="H1030" s="78"/>
      <c r="I1030" s="389"/>
    </row>
    <row r="1031" spans="1:9" ht="22.5" customHeight="1">
      <c r="A1031" s="426"/>
      <c r="B1031" s="428" t="s">
        <v>256</v>
      </c>
      <c r="C1031" s="428"/>
      <c r="D1031" s="384"/>
      <c r="E1031" s="384"/>
      <c r="F1031" s="78"/>
      <c r="G1031" s="78"/>
      <c r="H1031" s="78"/>
      <c r="I1031" s="389"/>
    </row>
    <row r="1032" spans="1:9" ht="25.5">
      <c r="A1032" s="426"/>
      <c r="B1032" s="254" t="s">
        <v>63</v>
      </c>
      <c r="C1032" s="55" t="s">
        <v>872</v>
      </c>
      <c r="D1032" s="250" t="s">
        <v>5</v>
      </c>
      <c r="E1032" s="250">
        <v>1</v>
      </c>
      <c r="F1032" s="78"/>
      <c r="G1032" s="78"/>
      <c r="H1032" s="78"/>
    </row>
    <row r="1033" spans="1:9" ht="38.25">
      <c r="A1033" s="426"/>
      <c r="B1033" s="254" t="s">
        <v>64</v>
      </c>
      <c r="C1033" s="55" t="s">
        <v>1295</v>
      </c>
      <c r="D1033" s="250" t="s">
        <v>4</v>
      </c>
      <c r="E1033" s="250">
        <v>1</v>
      </c>
      <c r="F1033" s="78"/>
      <c r="G1033" s="78"/>
      <c r="H1033" s="78"/>
    </row>
    <row r="1034" spans="1:9" ht="38.25">
      <c r="A1034" s="426"/>
      <c r="B1034" s="254" t="s">
        <v>65</v>
      </c>
      <c r="C1034" s="55" t="s">
        <v>961</v>
      </c>
      <c r="D1034" s="250" t="s">
        <v>59</v>
      </c>
      <c r="E1034" s="250">
        <v>2</v>
      </c>
      <c r="F1034" s="78"/>
      <c r="G1034" s="78"/>
      <c r="H1034" s="78"/>
    </row>
    <row r="1035" spans="1:9" ht="38.25">
      <c r="A1035" s="426"/>
      <c r="B1035" s="254" t="s">
        <v>66</v>
      </c>
      <c r="C1035" s="55" t="s">
        <v>873</v>
      </c>
      <c r="D1035" s="250" t="s">
        <v>60</v>
      </c>
      <c r="E1035" s="250">
        <v>2</v>
      </c>
      <c r="F1035" s="78"/>
      <c r="G1035" s="78"/>
      <c r="H1035" s="78"/>
    </row>
    <row r="1036" spans="1:9" ht="38.25">
      <c r="A1036" s="426"/>
      <c r="B1036" s="254" t="s">
        <v>67</v>
      </c>
      <c r="C1036" s="55" t="s">
        <v>1323</v>
      </c>
      <c r="D1036" s="250" t="s">
        <v>4</v>
      </c>
      <c r="E1036" s="250">
        <v>1</v>
      </c>
      <c r="F1036" s="78"/>
      <c r="G1036" s="78"/>
      <c r="H1036" s="78"/>
    </row>
    <row r="1037" spans="1:9" ht="25.5">
      <c r="A1037" s="426"/>
      <c r="B1037" s="254" t="s">
        <v>68</v>
      </c>
      <c r="C1037" s="55" t="s">
        <v>874</v>
      </c>
      <c r="D1037" s="250" t="s">
        <v>62</v>
      </c>
      <c r="E1037" s="250">
        <v>3</v>
      </c>
      <c r="F1037" s="78"/>
      <c r="G1037" s="78"/>
      <c r="H1037" s="78"/>
    </row>
    <row r="1038" spans="1:9" ht="25.5">
      <c r="A1038" s="426"/>
      <c r="B1038" s="254" t="s">
        <v>69</v>
      </c>
      <c r="C1038" s="55" t="s">
        <v>1202</v>
      </c>
      <c r="D1038" s="250" t="s">
        <v>62</v>
      </c>
      <c r="E1038" s="250">
        <v>3</v>
      </c>
      <c r="F1038" s="78"/>
      <c r="G1038" s="78"/>
      <c r="H1038" s="78"/>
    </row>
    <row r="1039" spans="1:9" ht="38.25">
      <c r="A1039" s="426"/>
      <c r="B1039" s="425" t="s">
        <v>70</v>
      </c>
      <c r="C1039" s="55" t="s">
        <v>91</v>
      </c>
      <c r="D1039" s="421" t="str">
        <f>D587</f>
        <v>Lot</v>
      </c>
      <c r="E1039" s="421">
        <f>E587</f>
        <v>1</v>
      </c>
      <c r="F1039" s="78"/>
      <c r="G1039" s="78"/>
      <c r="H1039" s="78"/>
    </row>
    <row r="1040" spans="1:9" ht="29.25" customHeight="1">
      <c r="A1040" s="426"/>
      <c r="B1040" s="425"/>
      <c r="C1040" s="55" t="str">
        <f>C588</f>
        <v xml:space="preserve">The Length of GIL shall be different for different bay as per actual design </v>
      </c>
      <c r="D1040" s="421"/>
      <c r="E1040" s="421"/>
      <c r="F1040" s="78"/>
      <c r="G1040" s="78"/>
      <c r="H1040" s="78"/>
    </row>
    <row r="1041" spans="1:8">
      <c r="A1041" s="426"/>
      <c r="B1041" s="254" t="s">
        <v>71</v>
      </c>
      <c r="C1041" s="55" t="s">
        <v>52</v>
      </c>
      <c r="D1041" s="250" t="s">
        <v>48</v>
      </c>
      <c r="E1041" s="250">
        <v>1</v>
      </c>
      <c r="F1041" s="78"/>
      <c r="G1041" s="78"/>
      <c r="H1041" s="78"/>
    </row>
    <row r="1042" spans="1:8" ht="63.75">
      <c r="A1042" s="426"/>
      <c r="B1042" s="254" t="s">
        <v>72</v>
      </c>
      <c r="C1042" s="55" t="s">
        <v>53</v>
      </c>
      <c r="D1042" s="250" t="s">
        <v>5</v>
      </c>
      <c r="E1042" s="250">
        <v>1</v>
      </c>
      <c r="F1042" s="78"/>
      <c r="G1042" s="78"/>
      <c r="H1042" s="78"/>
    </row>
    <row r="1043" spans="1:8">
      <c r="A1043" s="426" t="s">
        <v>382</v>
      </c>
      <c r="B1043" s="428" t="s">
        <v>257</v>
      </c>
      <c r="C1043" s="428"/>
      <c r="D1043" s="250"/>
      <c r="E1043" s="250"/>
      <c r="F1043" s="78"/>
      <c r="G1043" s="78"/>
      <c r="H1043" s="78"/>
    </row>
    <row r="1044" spans="1:8">
      <c r="A1044" s="426"/>
      <c r="B1044" s="262" t="s">
        <v>180</v>
      </c>
      <c r="C1044" s="262" t="s">
        <v>252</v>
      </c>
      <c r="D1044" s="250" t="s">
        <v>48</v>
      </c>
      <c r="E1044" s="250">
        <v>1</v>
      </c>
      <c r="F1044" s="78"/>
      <c r="G1044" s="78"/>
      <c r="H1044" s="78"/>
    </row>
    <row r="1045" spans="1:8" ht="26.25" customHeight="1">
      <c r="A1045" s="426"/>
      <c r="B1045" s="428" t="s">
        <v>258</v>
      </c>
      <c r="C1045" s="428"/>
      <c r="D1045" s="250"/>
      <c r="E1045" s="250"/>
      <c r="F1045" s="78"/>
      <c r="G1045" s="78"/>
      <c r="H1045" s="78"/>
    </row>
    <row r="1046" spans="1:8">
      <c r="A1046" s="426"/>
      <c r="B1046" s="254" t="s">
        <v>63</v>
      </c>
      <c r="C1046" s="55" t="s">
        <v>876</v>
      </c>
      <c r="D1046" s="250" t="s">
        <v>95</v>
      </c>
      <c r="E1046" s="250">
        <v>1</v>
      </c>
      <c r="F1046" s="78"/>
      <c r="G1046" s="78"/>
      <c r="H1046" s="78"/>
    </row>
    <row r="1047" spans="1:8" ht="38.25">
      <c r="A1047" s="426"/>
      <c r="B1047" s="254" t="s">
        <v>64</v>
      </c>
      <c r="C1047" s="55" t="s">
        <v>1296</v>
      </c>
      <c r="D1047" s="250" t="s">
        <v>96</v>
      </c>
      <c r="E1047" s="250">
        <v>1</v>
      </c>
      <c r="F1047" s="78"/>
      <c r="G1047" s="78"/>
      <c r="H1047" s="78"/>
    </row>
    <row r="1048" spans="1:8" ht="38.25">
      <c r="A1048" s="426"/>
      <c r="B1048" s="254" t="s">
        <v>65</v>
      </c>
      <c r="C1048" s="55" t="s">
        <v>877</v>
      </c>
      <c r="D1048" s="250" t="s">
        <v>60</v>
      </c>
      <c r="E1048" s="250">
        <v>2</v>
      </c>
      <c r="F1048" s="78"/>
      <c r="G1048" s="78"/>
      <c r="H1048" s="78"/>
    </row>
    <row r="1049" spans="1:8" ht="38.25">
      <c r="A1049" s="426"/>
      <c r="B1049" s="254" t="s">
        <v>66</v>
      </c>
      <c r="C1049" s="55" t="s">
        <v>878</v>
      </c>
      <c r="D1049" s="250" t="s">
        <v>61</v>
      </c>
      <c r="E1049" s="250">
        <v>2</v>
      </c>
      <c r="F1049" s="78"/>
      <c r="G1049" s="78"/>
      <c r="H1049" s="78"/>
    </row>
    <row r="1050" spans="1:8" ht="25.5">
      <c r="A1050" s="426"/>
      <c r="B1050" s="254" t="s">
        <v>67</v>
      </c>
      <c r="C1050" s="55" t="s">
        <v>890</v>
      </c>
      <c r="D1050" s="250" t="s">
        <v>62</v>
      </c>
      <c r="E1050" s="250">
        <v>3</v>
      </c>
      <c r="F1050" s="78"/>
      <c r="G1050" s="78"/>
      <c r="H1050" s="78"/>
    </row>
    <row r="1051" spans="1:8" ht="25.5">
      <c r="A1051" s="426"/>
      <c r="B1051" s="254" t="s">
        <v>74</v>
      </c>
      <c r="C1051" s="55" t="s">
        <v>891</v>
      </c>
      <c r="D1051" s="250" t="s">
        <v>62</v>
      </c>
      <c r="E1051" s="250">
        <v>3</v>
      </c>
      <c r="F1051" s="78"/>
      <c r="G1051" s="78"/>
      <c r="H1051" s="78"/>
    </row>
    <row r="1052" spans="1:8">
      <c r="A1052" s="426"/>
      <c r="B1052" s="254" t="s">
        <v>69</v>
      </c>
      <c r="C1052" s="55" t="s">
        <v>52</v>
      </c>
      <c r="D1052" s="250" t="s">
        <v>48</v>
      </c>
      <c r="E1052" s="250">
        <v>1</v>
      </c>
      <c r="F1052" s="78"/>
      <c r="G1052" s="78"/>
      <c r="H1052" s="78"/>
    </row>
    <row r="1053" spans="1:8" ht="63.75">
      <c r="A1053" s="426"/>
      <c r="B1053" s="254" t="s">
        <v>70</v>
      </c>
      <c r="C1053" s="55" t="s">
        <v>75</v>
      </c>
      <c r="D1053" s="250" t="s">
        <v>97</v>
      </c>
      <c r="E1053" s="250">
        <v>1</v>
      </c>
      <c r="F1053" s="78"/>
      <c r="G1053" s="78"/>
      <c r="H1053" s="78"/>
    </row>
    <row r="1054" spans="1:8">
      <c r="A1054" s="426" t="s">
        <v>383</v>
      </c>
      <c r="B1054" s="428" t="s">
        <v>259</v>
      </c>
      <c r="C1054" s="428"/>
      <c r="D1054" s="250"/>
      <c r="E1054" s="250"/>
      <c r="F1054" s="78"/>
      <c r="G1054" s="78"/>
      <c r="H1054" s="78"/>
    </row>
    <row r="1055" spans="1:8">
      <c r="A1055" s="426"/>
      <c r="B1055" s="262" t="s">
        <v>180</v>
      </c>
      <c r="C1055" s="262" t="s">
        <v>252</v>
      </c>
      <c r="D1055" s="250" t="s">
        <v>4</v>
      </c>
      <c r="E1055" s="250">
        <v>1</v>
      </c>
      <c r="F1055" s="78"/>
      <c r="G1055" s="78"/>
      <c r="H1055" s="78"/>
    </row>
    <row r="1056" spans="1:8" ht="24.75" customHeight="1">
      <c r="A1056" s="426"/>
      <c r="B1056" s="428" t="s">
        <v>260</v>
      </c>
      <c r="C1056" s="428"/>
      <c r="D1056" s="250"/>
      <c r="E1056" s="250"/>
      <c r="F1056" s="78"/>
      <c r="G1056" s="78"/>
      <c r="H1056" s="78"/>
    </row>
    <row r="1057" spans="1:8">
      <c r="A1057" s="426"/>
      <c r="B1057" s="254" t="s">
        <v>63</v>
      </c>
      <c r="C1057" s="55" t="s">
        <v>880</v>
      </c>
      <c r="D1057" s="250" t="s">
        <v>5</v>
      </c>
      <c r="E1057" s="250">
        <v>1</v>
      </c>
      <c r="F1057" s="78"/>
      <c r="G1057" s="78"/>
      <c r="H1057" s="78"/>
    </row>
    <row r="1058" spans="1:8">
      <c r="A1058" s="426"/>
      <c r="B1058" s="254" t="s">
        <v>64</v>
      </c>
      <c r="C1058" s="55" t="s">
        <v>1217</v>
      </c>
      <c r="D1058" s="250" t="s">
        <v>62</v>
      </c>
      <c r="E1058" s="250">
        <v>6</v>
      </c>
      <c r="F1058" s="78"/>
      <c r="G1058" s="78"/>
      <c r="H1058" s="78"/>
    </row>
    <row r="1059" spans="1:8" ht="25.5">
      <c r="A1059" s="426"/>
      <c r="B1059" s="254" t="s">
        <v>65</v>
      </c>
      <c r="C1059" s="55" t="s">
        <v>100</v>
      </c>
      <c r="D1059" s="250" t="s">
        <v>60</v>
      </c>
      <c r="E1059" s="250">
        <v>2</v>
      </c>
      <c r="F1059" s="78"/>
      <c r="G1059" s="78"/>
      <c r="H1059" s="78"/>
    </row>
    <row r="1060" spans="1:8">
      <c r="A1060" s="426"/>
      <c r="B1060" s="254" t="s">
        <v>66</v>
      </c>
      <c r="C1060" s="55" t="s">
        <v>52</v>
      </c>
      <c r="D1060" s="250" t="s">
        <v>4</v>
      </c>
      <c r="E1060" s="250">
        <v>1</v>
      </c>
      <c r="F1060" s="78"/>
      <c r="G1060" s="78"/>
      <c r="H1060" s="78"/>
    </row>
    <row r="1061" spans="1:8" ht="38.25" customHeight="1">
      <c r="A1061" s="258" t="s">
        <v>469</v>
      </c>
      <c r="B1061" s="441" t="s">
        <v>1304</v>
      </c>
      <c r="C1061" s="441"/>
      <c r="D1061" s="250"/>
      <c r="E1061" s="250"/>
      <c r="F1061" s="78"/>
      <c r="G1061" s="78"/>
      <c r="H1061" s="78"/>
    </row>
    <row r="1062" spans="1:8" ht="18" customHeight="1">
      <c r="A1062" s="258"/>
      <c r="B1062" s="262" t="s">
        <v>180</v>
      </c>
      <c r="C1062" s="262" t="s">
        <v>252</v>
      </c>
      <c r="D1062" s="250" t="s">
        <v>62</v>
      </c>
      <c r="E1062" s="250">
        <v>12</v>
      </c>
      <c r="F1062" s="78"/>
      <c r="G1062" s="78"/>
      <c r="H1062" s="78"/>
    </row>
    <row r="1063" spans="1:8" ht="48" customHeight="1">
      <c r="A1063" s="258" t="s">
        <v>468</v>
      </c>
      <c r="B1063" s="441" t="s">
        <v>261</v>
      </c>
      <c r="C1063" s="441"/>
      <c r="D1063" s="250"/>
      <c r="E1063" s="250"/>
      <c r="F1063" s="78"/>
      <c r="G1063" s="78"/>
      <c r="H1063" s="78"/>
    </row>
    <row r="1064" spans="1:8" ht="18" customHeight="1">
      <c r="A1064" s="258"/>
      <c r="B1064" s="246" t="s">
        <v>63</v>
      </c>
      <c r="C1064" s="246" t="s">
        <v>134</v>
      </c>
      <c r="D1064" s="250" t="s">
        <v>5</v>
      </c>
      <c r="E1064" s="250">
        <v>1</v>
      </c>
      <c r="F1064" s="78"/>
      <c r="G1064" s="78"/>
      <c r="H1064" s="78"/>
    </row>
    <row r="1065" spans="1:8" ht="19.5" customHeight="1">
      <c r="A1065" s="258"/>
      <c r="B1065" s="246" t="s">
        <v>122</v>
      </c>
      <c r="C1065" s="246" t="s">
        <v>135</v>
      </c>
      <c r="D1065" s="250" t="s">
        <v>5</v>
      </c>
      <c r="E1065" s="250">
        <v>1</v>
      </c>
      <c r="F1065" s="78"/>
      <c r="G1065" s="78"/>
      <c r="H1065" s="78"/>
    </row>
    <row r="1066" spans="1:8" ht="25.5" customHeight="1">
      <c r="A1066" s="258" t="s">
        <v>467</v>
      </c>
      <c r="B1066" s="441" t="s">
        <v>906</v>
      </c>
      <c r="C1066" s="441"/>
      <c r="D1066" s="250"/>
      <c r="E1066" s="250"/>
      <c r="F1066" s="78"/>
      <c r="G1066" s="78"/>
      <c r="H1066" s="78"/>
    </row>
    <row r="1067" spans="1:8" ht="15" customHeight="1">
      <c r="A1067" s="258"/>
      <c r="B1067" s="246" t="s">
        <v>120</v>
      </c>
      <c r="C1067" s="246" t="s">
        <v>121</v>
      </c>
      <c r="D1067" s="250" t="s">
        <v>5</v>
      </c>
      <c r="E1067" s="250">
        <v>1</v>
      </c>
      <c r="F1067" s="78"/>
      <c r="G1067" s="78"/>
      <c r="H1067" s="78"/>
    </row>
    <row r="1068" spans="1:8" ht="20.25" customHeight="1">
      <c r="A1068" s="258"/>
      <c r="B1068" s="246" t="s">
        <v>122</v>
      </c>
      <c r="C1068" s="246" t="s">
        <v>123</v>
      </c>
      <c r="D1068" s="250" t="s">
        <v>5</v>
      </c>
      <c r="E1068" s="250">
        <v>1</v>
      </c>
      <c r="F1068" s="78"/>
      <c r="G1068" s="78"/>
      <c r="H1068" s="78"/>
    </row>
    <row r="1069" spans="1:8" ht="17.25" customHeight="1">
      <c r="A1069" s="258"/>
      <c r="B1069" s="246" t="s">
        <v>122</v>
      </c>
      <c r="C1069" s="246" t="s">
        <v>124</v>
      </c>
      <c r="D1069" s="250" t="s">
        <v>5</v>
      </c>
      <c r="E1069" s="250">
        <v>1</v>
      </c>
      <c r="F1069" s="78"/>
      <c r="G1069" s="78"/>
      <c r="H1069" s="78"/>
    </row>
    <row r="1070" spans="1:8" ht="20.25" customHeight="1">
      <c r="A1070" s="258"/>
      <c r="B1070" s="246" t="s">
        <v>66</v>
      </c>
      <c r="C1070" s="246" t="s">
        <v>125</v>
      </c>
      <c r="D1070" s="250" t="s">
        <v>5</v>
      </c>
      <c r="E1070" s="250">
        <v>1</v>
      </c>
      <c r="F1070" s="78"/>
      <c r="G1070" s="78"/>
      <c r="H1070" s="78"/>
    </row>
    <row r="1071" spans="1:8" ht="46.5" customHeight="1">
      <c r="A1071" s="258" t="s">
        <v>466</v>
      </c>
      <c r="B1071" s="441" t="s">
        <v>263</v>
      </c>
      <c r="C1071" s="441"/>
      <c r="D1071" s="250"/>
      <c r="E1071" s="250"/>
      <c r="F1071" s="78"/>
      <c r="G1071" s="78"/>
      <c r="H1071" s="78"/>
    </row>
    <row r="1072" spans="1:8" ht="18.75" customHeight="1">
      <c r="A1072" s="258"/>
      <c r="B1072" s="246" t="s">
        <v>127</v>
      </c>
      <c r="C1072" s="246" t="s">
        <v>129</v>
      </c>
      <c r="D1072" s="250"/>
      <c r="E1072" s="250"/>
      <c r="F1072" s="78"/>
      <c r="G1072" s="78"/>
      <c r="H1072" s="78"/>
    </row>
    <row r="1073" spans="1:8">
      <c r="A1073" s="258"/>
      <c r="B1073" s="254" t="s">
        <v>63</v>
      </c>
      <c r="C1073" s="55" t="s">
        <v>128</v>
      </c>
      <c r="D1073" s="250" t="s">
        <v>62</v>
      </c>
      <c r="E1073" s="250">
        <f>E1016+1+E1030+1</f>
        <v>6</v>
      </c>
      <c r="F1073" s="78"/>
      <c r="G1073" s="78"/>
      <c r="H1073" s="78"/>
    </row>
    <row r="1074" spans="1:8">
      <c r="A1074" s="258"/>
      <c r="B1074" s="254" t="s">
        <v>64</v>
      </c>
      <c r="C1074" s="55" t="s">
        <v>88</v>
      </c>
      <c r="D1074" s="250" t="s">
        <v>62</v>
      </c>
      <c r="E1074" s="250">
        <f>E1016+E1030</f>
        <v>4</v>
      </c>
      <c r="F1074" s="78"/>
      <c r="G1074" s="78"/>
      <c r="H1074" s="78"/>
    </row>
    <row r="1075" spans="1:8">
      <c r="A1075" s="258"/>
      <c r="B1075" s="254" t="s">
        <v>65</v>
      </c>
      <c r="C1075" s="55" t="s">
        <v>138</v>
      </c>
      <c r="D1075" s="250" t="s">
        <v>5</v>
      </c>
      <c r="E1075" s="250">
        <v>1</v>
      </c>
      <c r="F1075" s="78"/>
      <c r="G1075" s="78"/>
      <c r="H1075" s="78"/>
    </row>
    <row r="1076" spans="1:8">
      <c r="A1076" s="258"/>
      <c r="B1076" s="254" t="s">
        <v>130</v>
      </c>
      <c r="C1076" s="55" t="s">
        <v>131</v>
      </c>
      <c r="D1076" s="250"/>
      <c r="E1076" s="250"/>
      <c r="F1076" s="78"/>
      <c r="G1076" s="78"/>
      <c r="H1076" s="78"/>
    </row>
    <row r="1077" spans="1:8">
      <c r="A1077" s="258"/>
      <c r="B1077" s="254" t="s">
        <v>63</v>
      </c>
      <c r="C1077" s="55" t="s">
        <v>132</v>
      </c>
      <c r="D1077" s="250" t="s">
        <v>62</v>
      </c>
      <c r="E1077" s="250">
        <f>E1062</f>
        <v>12</v>
      </c>
      <c r="F1077" s="78"/>
      <c r="G1077" s="78"/>
      <c r="H1077" s="78"/>
    </row>
    <row r="1078" spans="1:8" ht="25.5" customHeight="1">
      <c r="A1078" s="427" t="s">
        <v>463</v>
      </c>
      <c r="B1078" s="427"/>
      <c r="C1078" s="427"/>
      <c r="D1078" s="427"/>
      <c r="E1078" s="427"/>
      <c r="F1078" s="78"/>
      <c r="G1078" s="78"/>
      <c r="H1078" s="78"/>
    </row>
    <row r="1079" spans="1:8" ht="36.75" customHeight="1">
      <c r="A1079" s="423" t="s">
        <v>7</v>
      </c>
      <c r="B1079" s="423"/>
      <c r="C1079" s="423"/>
      <c r="D1079" s="250"/>
      <c r="E1079" s="250"/>
      <c r="F1079" s="78"/>
      <c r="G1079" s="78"/>
      <c r="H1079" s="78"/>
    </row>
    <row r="1080" spans="1:8" ht="57.75" customHeight="1">
      <c r="A1080" s="250" t="s">
        <v>464</v>
      </c>
      <c r="B1080" s="428" t="s">
        <v>1273</v>
      </c>
      <c r="C1080" s="428"/>
      <c r="D1080" s="250" t="s">
        <v>4</v>
      </c>
      <c r="E1080" s="250">
        <v>2</v>
      </c>
      <c r="F1080" s="78"/>
      <c r="G1080" s="78"/>
      <c r="H1080" s="78"/>
    </row>
    <row r="1081" spans="1:8" ht="44.25" customHeight="1">
      <c r="A1081" s="250" t="s">
        <v>465</v>
      </c>
      <c r="B1081" s="428" t="s">
        <v>1274</v>
      </c>
      <c r="C1081" s="428"/>
      <c r="D1081" s="250"/>
      <c r="E1081" s="250"/>
      <c r="F1081" s="78"/>
      <c r="G1081" s="78"/>
      <c r="H1081" s="78"/>
    </row>
    <row r="1082" spans="1:8">
      <c r="A1082" s="250"/>
      <c r="B1082" s="262" t="s">
        <v>611</v>
      </c>
      <c r="C1082" s="262" t="s">
        <v>603</v>
      </c>
      <c r="D1082" s="250" t="s">
        <v>48</v>
      </c>
      <c r="E1082" s="250">
        <v>2</v>
      </c>
      <c r="F1082" s="78"/>
      <c r="G1082" s="78"/>
      <c r="H1082" s="78"/>
    </row>
    <row r="1083" spans="1:8">
      <c r="A1083" s="250"/>
      <c r="B1083" s="262" t="s">
        <v>612</v>
      </c>
      <c r="C1083" s="262" t="s">
        <v>604</v>
      </c>
      <c r="D1083" s="250" t="s">
        <v>48</v>
      </c>
      <c r="E1083" s="250">
        <v>2</v>
      </c>
      <c r="F1083" s="78"/>
      <c r="G1083" s="78"/>
      <c r="H1083" s="78"/>
    </row>
    <row r="1084" spans="1:8" ht="44.25" customHeight="1">
      <c r="A1084" s="250" t="s">
        <v>907</v>
      </c>
      <c r="B1084" s="428" t="s">
        <v>1281</v>
      </c>
      <c r="C1084" s="428"/>
      <c r="D1084" s="250" t="s">
        <v>598</v>
      </c>
      <c r="E1084" s="250">
        <v>6</v>
      </c>
      <c r="F1084" s="78"/>
      <c r="G1084" s="78"/>
      <c r="H1084" s="78"/>
    </row>
    <row r="1085" spans="1:8" ht="39" customHeight="1">
      <c r="A1085" s="250" t="s">
        <v>384</v>
      </c>
      <c r="B1085" s="428" t="s">
        <v>1269</v>
      </c>
      <c r="C1085" s="428"/>
      <c r="D1085" s="250" t="s">
        <v>62</v>
      </c>
      <c r="E1085" s="378">
        <v>6</v>
      </c>
      <c r="F1085" s="78"/>
      <c r="G1085" s="78"/>
      <c r="H1085" s="78"/>
    </row>
    <row r="1086" spans="1:8" ht="46.5" customHeight="1">
      <c r="A1086" s="250" t="s">
        <v>462</v>
      </c>
      <c r="B1086" s="428" t="s">
        <v>1277</v>
      </c>
      <c r="C1086" s="428"/>
      <c r="D1086" s="250" t="s">
        <v>62</v>
      </c>
      <c r="E1086" s="250">
        <v>6</v>
      </c>
      <c r="F1086" s="78"/>
      <c r="G1086" s="78"/>
      <c r="H1086" s="78"/>
    </row>
    <row r="1087" spans="1:8" ht="39.75" customHeight="1">
      <c r="A1087" s="250" t="s">
        <v>908</v>
      </c>
      <c r="B1087" s="441" t="s">
        <v>899</v>
      </c>
      <c r="C1087" s="441"/>
      <c r="D1087" s="250" t="s">
        <v>4</v>
      </c>
      <c r="E1087" s="250">
        <v>2</v>
      </c>
      <c r="F1087" s="78"/>
      <c r="G1087" s="78"/>
      <c r="H1087" s="78"/>
    </row>
    <row r="1088" spans="1:8" ht="60" customHeight="1">
      <c r="A1088" s="250" t="s">
        <v>909</v>
      </c>
      <c r="B1088" s="441" t="s">
        <v>905</v>
      </c>
      <c r="C1088" s="441"/>
      <c r="D1088" s="250"/>
      <c r="E1088" s="250"/>
      <c r="F1088" s="78"/>
      <c r="G1088" s="78"/>
      <c r="H1088" s="78"/>
    </row>
    <row r="1089" spans="1:9">
      <c r="A1089" s="250"/>
      <c r="B1089" s="60" t="s">
        <v>63</v>
      </c>
      <c r="C1089" s="55" t="s">
        <v>849</v>
      </c>
      <c r="D1089" s="250" t="s">
        <v>5</v>
      </c>
      <c r="E1089" s="250">
        <v>1</v>
      </c>
      <c r="F1089" s="78"/>
      <c r="G1089" s="78"/>
      <c r="H1089" s="78"/>
    </row>
    <row r="1090" spans="1:9" ht="38.25">
      <c r="A1090" s="250"/>
      <c r="B1090" s="60" t="s">
        <v>64</v>
      </c>
      <c r="C1090" s="55" t="s">
        <v>855</v>
      </c>
      <c r="D1090" s="250" t="s">
        <v>5</v>
      </c>
      <c r="E1090" s="250">
        <v>1</v>
      </c>
      <c r="F1090" s="78"/>
      <c r="G1090" s="78"/>
      <c r="H1090" s="78"/>
    </row>
    <row r="1091" spans="1:9">
      <c r="A1091" s="250"/>
      <c r="B1091" s="60" t="s">
        <v>65</v>
      </c>
      <c r="C1091" s="55" t="s">
        <v>851</v>
      </c>
      <c r="D1091" s="250"/>
      <c r="E1091" s="250"/>
      <c r="F1091" s="78"/>
      <c r="G1091" s="78"/>
      <c r="H1091" s="78"/>
    </row>
    <row r="1092" spans="1:9">
      <c r="A1092" s="250"/>
      <c r="B1092" s="60" t="s">
        <v>127</v>
      </c>
      <c r="C1092" s="55" t="s">
        <v>88</v>
      </c>
      <c r="D1092" s="250" t="s">
        <v>0</v>
      </c>
      <c r="E1092" s="250">
        <v>4</v>
      </c>
      <c r="F1092" s="78"/>
      <c r="G1092" s="78"/>
      <c r="H1092" s="78"/>
    </row>
    <row r="1093" spans="1:9">
      <c r="A1093" s="250"/>
      <c r="B1093" s="60" t="s">
        <v>130</v>
      </c>
      <c r="C1093" s="55" t="s">
        <v>843</v>
      </c>
      <c r="D1093" s="250" t="s">
        <v>0</v>
      </c>
      <c r="E1093" s="250">
        <v>6</v>
      </c>
      <c r="F1093" s="78"/>
      <c r="G1093" s="78"/>
      <c r="H1093" s="78"/>
    </row>
    <row r="1094" spans="1:9">
      <c r="A1094" s="394"/>
      <c r="B1094" s="404" t="s">
        <v>66</v>
      </c>
      <c r="C1094" s="405" t="s">
        <v>1326</v>
      </c>
      <c r="D1094" s="406"/>
      <c r="E1094" s="406"/>
      <c r="F1094" s="78"/>
      <c r="G1094" s="78"/>
      <c r="H1094" s="78"/>
      <c r="I1094" s="396"/>
    </row>
    <row r="1095" spans="1:9">
      <c r="A1095" s="394"/>
      <c r="B1095" s="407" t="s">
        <v>127</v>
      </c>
      <c r="C1095" s="408" t="s">
        <v>88</v>
      </c>
      <c r="D1095" s="409" t="s">
        <v>0</v>
      </c>
      <c r="E1095" s="409">
        <v>2</v>
      </c>
      <c r="F1095" s="78"/>
      <c r="G1095" s="78"/>
      <c r="H1095" s="78"/>
      <c r="I1095" s="396"/>
    </row>
    <row r="1096" spans="1:9">
      <c r="A1096" s="394"/>
      <c r="B1096" s="407" t="s">
        <v>130</v>
      </c>
      <c r="C1096" s="408" t="s">
        <v>843</v>
      </c>
      <c r="D1096" s="409" t="s">
        <v>0</v>
      </c>
      <c r="E1096" s="409">
        <v>3</v>
      </c>
      <c r="F1096" s="78"/>
      <c r="G1096" s="78"/>
      <c r="H1096" s="78"/>
      <c r="I1096" s="396"/>
    </row>
    <row r="1097" spans="1:9" ht="25.5">
      <c r="A1097" s="250"/>
      <c r="B1097" s="407" t="s">
        <v>67</v>
      </c>
      <c r="C1097" s="408" t="s">
        <v>853</v>
      </c>
      <c r="D1097" s="409"/>
      <c r="E1097" s="409"/>
      <c r="F1097" s="78"/>
      <c r="G1097" s="78"/>
      <c r="H1097" s="78"/>
    </row>
    <row r="1098" spans="1:9">
      <c r="A1098" s="250"/>
      <c r="B1098" s="407" t="s">
        <v>127</v>
      </c>
      <c r="C1098" s="408" t="s">
        <v>1294</v>
      </c>
      <c r="D1098" s="409" t="s">
        <v>48</v>
      </c>
      <c r="E1098" s="409">
        <v>11</v>
      </c>
      <c r="F1098" s="78"/>
      <c r="G1098" s="78"/>
      <c r="H1098" s="78"/>
    </row>
    <row r="1099" spans="1:9">
      <c r="A1099" s="250"/>
      <c r="B1099" s="407" t="s">
        <v>74</v>
      </c>
      <c r="C1099" s="408" t="s">
        <v>110</v>
      </c>
      <c r="D1099" s="409" t="s">
        <v>114</v>
      </c>
      <c r="E1099" s="409"/>
      <c r="F1099" s="78"/>
      <c r="G1099" s="78"/>
      <c r="H1099" s="78"/>
    </row>
    <row r="1100" spans="1:9">
      <c r="A1100" s="250"/>
      <c r="B1100" s="407" t="s">
        <v>69</v>
      </c>
      <c r="C1100" s="408" t="s">
        <v>852</v>
      </c>
      <c r="D1100" s="409" t="s">
        <v>114</v>
      </c>
      <c r="E1100" s="409"/>
      <c r="F1100" s="78"/>
      <c r="G1100" s="78"/>
      <c r="H1100" s="78"/>
    </row>
    <row r="1101" spans="1:9">
      <c r="A1101" s="250"/>
      <c r="B1101" s="407" t="s">
        <v>70</v>
      </c>
      <c r="C1101" s="408" t="s">
        <v>850</v>
      </c>
      <c r="D1101" s="409" t="s">
        <v>5</v>
      </c>
      <c r="E1101" s="409">
        <v>1</v>
      </c>
      <c r="F1101" s="78"/>
      <c r="G1101" s="78"/>
      <c r="H1101" s="78"/>
    </row>
    <row r="1102" spans="1:9">
      <c r="A1102" s="284" t="s">
        <v>461</v>
      </c>
      <c r="B1102" s="284"/>
      <c r="C1102" s="284" t="s">
        <v>8</v>
      </c>
      <c r="D1102" s="250"/>
      <c r="E1102" s="250"/>
      <c r="F1102" s="78"/>
      <c r="G1102" s="78"/>
      <c r="H1102" s="78"/>
    </row>
    <row r="1103" spans="1:9">
      <c r="A1103" s="250" t="s">
        <v>457</v>
      </c>
      <c r="C1103" s="264" t="s">
        <v>114</v>
      </c>
      <c r="D1103" s="250"/>
      <c r="E1103" s="250"/>
      <c r="F1103" s="78"/>
      <c r="G1103" s="78"/>
      <c r="H1103" s="78"/>
    </row>
    <row r="1104" spans="1:9" ht="29.25" customHeight="1">
      <c r="A1104" s="250" t="s">
        <v>458</v>
      </c>
      <c r="C1104" s="55" t="s">
        <v>264</v>
      </c>
      <c r="D1104" s="250" t="s">
        <v>4</v>
      </c>
      <c r="E1104" s="250">
        <v>2</v>
      </c>
      <c r="F1104" s="78"/>
      <c r="G1104" s="78"/>
      <c r="H1104" s="78"/>
    </row>
    <row r="1105" spans="1:8" ht="25.5">
      <c r="A1105" s="250" t="s">
        <v>459</v>
      </c>
      <c r="C1105" s="78" t="s">
        <v>115</v>
      </c>
      <c r="D1105" s="426" t="s">
        <v>114</v>
      </c>
      <c r="E1105" s="426"/>
      <c r="F1105" s="78"/>
      <c r="G1105" s="78"/>
      <c r="H1105" s="78"/>
    </row>
    <row r="1106" spans="1:8" ht="51">
      <c r="A1106" s="250" t="s">
        <v>460</v>
      </c>
      <c r="C1106" s="55" t="s">
        <v>1314</v>
      </c>
      <c r="D1106" s="250" t="s">
        <v>4</v>
      </c>
      <c r="E1106" s="250">
        <v>2</v>
      </c>
      <c r="F1106" s="78"/>
      <c r="G1106" s="78"/>
      <c r="H1106" s="78"/>
    </row>
    <row r="1107" spans="1:8" ht="25.5">
      <c r="A1107" s="250" t="s">
        <v>456</v>
      </c>
      <c r="B1107" s="114"/>
      <c r="C1107" s="78" t="s">
        <v>1165</v>
      </c>
      <c r="D1107" s="261"/>
      <c r="E1107" s="261"/>
      <c r="F1107" s="78"/>
      <c r="G1107" s="78"/>
      <c r="H1107" s="78"/>
    </row>
    <row r="1108" spans="1:8">
      <c r="A1108" s="250"/>
      <c r="B1108" s="114" t="s">
        <v>611</v>
      </c>
      <c r="C1108" s="78" t="s">
        <v>1167</v>
      </c>
      <c r="D1108" s="250" t="s">
        <v>114</v>
      </c>
      <c r="E1108" s="250"/>
      <c r="F1108" s="78"/>
      <c r="G1108" s="78"/>
      <c r="H1108" s="78"/>
    </row>
    <row r="1109" spans="1:8">
      <c r="A1109" s="250"/>
      <c r="B1109" s="114" t="s">
        <v>612</v>
      </c>
      <c r="C1109" s="78" t="s">
        <v>1168</v>
      </c>
      <c r="D1109" s="250" t="s">
        <v>5</v>
      </c>
      <c r="E1109" s="250">
        <v>1</v>
      </c>
      <c r="F1109" s="78"/>
      <c r="G1109" s="78"/>
      <c r="H1109" s="78"/>
    </row>
    <row r="1110" spans="1:8">
      <c r="A1110" s="250"/>
      <c r="B1110" s="114" t="s">
        <v>613</v>
      </c>
      <c r="C1110" s="78" t="s">
        <v>1169</v>
      </c>
      <c r="D1110" s="250" t="s">
        <v>5</v>
      </c>
      <c r="E1110" s="250">
        <v>1</v>
      </c>
      <c r="F1110" s="78"/>
      <c r="G1110" s="78"/>
      <c r="H1110" s="78"/>
    </row>
    <row r="1111" spans="1:8" ht="23.25" customHeight="1">
      <c r="A1111" s="250" t="s">
        <v>1170</v>
      </c>
      <c r="C1111" s="55" t="s">
        <v>1158</v>
      </c>
      <c r="D1111" s="421" t="s">
        <v>114</v>
      </c>
      <c r="E1111" s="421"/>
      <c r="F1111" s="78"/>
      <c r="G1111" s="78"/>
      <c r="H1111" s="78"/>
    </row>
    <row r="1112" spans="1:8" ht="22.5" customHeight="1">
      <c r="A1112" s="284" t="s">
        <v>455</v>
      </c>
      <c r="B1112" s="424" t="s">
        <v>139</v>
      </c>
      <c r="C1112" s="424"/>
      <c r="D1112" s="424"/>
      <c r="E1112" s="424"/>
      <c r="F1112" s="78"/>
      <c r="G1112" s="78"/>
      <c r="H1112" s="78"/>
    </row>
    <row r="1113" spans="1:8">
      <c r="A1113" s="250"/>
      <c r="C1113" s="428" t="s">
        <v>193</v>
      </c>
      <c r="D1113" s="428"/>
      <c r="E1113" s="428"/>
      <c r="F1113" s="78"/>
      <c r="G1113" s="78"/>
      <c r="H1113" s="78"/>
    </row>
    <row r="1114" spans="1:8">
      <c r="A1114" s="250"/>
      <c r="C1114" s="262" t="s">
        <v>114</v>
      </c>
      <c r="D1114" s="258"/>
      <c r="E1114" s="258"/>
      <c r="F1114" s="78"/>
      <c r="G1114" s="78"/>
      <c r="H1114" s="78"/>
    </row>
    <row r="1115" spans="1:8" ht="15.75" customHeight="1">
      <c r="A1115" s="316"/>
      <c r="B1115" s="428" t="s">
        <v>143</v>
      </c>
      <c r="C1115" s="428"/>
      <c r="D1115" s="428"/>
      <c r="E1115" s="428"/>
      <c r="F1115" s="78"/>
      <c r="G1115" s="78"/>
      <c r="H1115" s="78"/>
    </row>
    <row r="1116" spans="1:8" ht="25.5">
      <c r="A1116" s="316" t="s">
        <v>385</v>
      </c>
      <c r="C1116" s="55" t="s">
        <v>267</v>
      </c>
      <c r="D1116" s="250" t="s">
        <v>48</v>
      </c>
      <c r="E1116" s="250">
        <v>2</v>
      </c>
      <c r="F1116" s="78"/>
      <c r="G1116" s="78"/>
      <c r="H1116" s="78"/>
    </row>
    <row r="1117" spans="1:8">
      <c r="A1117" s="316"/>
      <c r="C1117" s="264" t="s">
        <v>1154</v>
      </c>
      <c r="D1117" s="250"/>
      <c r="E1117" s="250"/>
      <c r="F1117" s="78"/>
      <c r="G1117" s="78"/>
      <c r="H1117" s="78"/>
    </row>
    <row r="1118" spans="1:8" ht="25.5">
      <c r="A1118" s="316"/>
      <c r="B1118" s="60" t="s">
        <v>127</v>
      </c>
      <c r="C1118" s="55" t="s">
        <v>266</v>
      </c>
      <c r="D1118" s="250" t="s">
        <v>48</v>
      </c>
      <c r="E1118" s="250">
        <v>1</v>
      </c>
      <c r="F1118" s="78"/>
      <c r="G1118" s="78"/>
      <c r="H1118" s="78"/>
    </row>
    <row r="1119" spans="1:8">
      <c r="A1119" s="274"/>
      <c r="B1119" s="60" t="s">
        <v>130</v>
      </c>
      <c r="C1119" s="55" t="s">
        <v>999</v>
      </c>
      <c r="D1119" s="250" t="s">
        <v>48</v>
      </c>
      <c r="E1119" s="250">
        <v>2</v>
      </c>
      <c r="F1119" s="78"/>
      <c r="G1119" s="78"/>
      <c r="H1119" s="78"/>
    </row>
    <row r="1120" spans="1:8">
      <c r="A1120" s="274"/>
      <c r="B1120" s="60" t="s">
        <v>177</v>
      </c>
      <c r="C1120" s="55" t="s">
        <v>885</v>
      </c>
      <c r="D1120" s="250" t="s">
        <v>48</v>
      </c>
      <c r="E1120" s="250">
        <v>1</v>
      </c>
      <c r="F1120" s="78"/>
      <c r="G1120" s="78"/>
      <c r="H1120" s="78"/>
    </row>
    <row r="1121" spans="1:8" ht="38.25">
      <c r="A1121" s="316"/>
      <c r="B1121" s="60" t="s">
        <v>180</v>
      </c>
      <c r="C1121" s="55" t="s">
        <v>1153</v>
      </c>
      <c r="D1121" s="250" t="s">
        <v>48</v>
      </c>
      <c r="E1121" s="250">
        <v>1</v>
      </c>
      <c r="F1121" s="78"/>
      <c r="G1121" s="78"/>
      <c r="H1121" s="78"/>
    </row>
    <row r="1122" spans="1:8" ht="25.5">
      <c r="A1122" s="316" t="s">
        <v>454</v>
      </c>
      <c r="C1122" s="55" t="s">
        <v>268</v>
      </c>
      <c r="D1122" s="250" t="s">
        <v>48</v>
      </c>
      <c r="E1122" s="250">
        <v>2</v>
      </c>
      <c r="F1122" s="78"/>
      <c r="G1122" s="78"/>
      <c r="H1122" s="78"/>
    </row>
    <row r="1123" spans="1:8">
      <c r="A1123" s="316"/>
      <c r="C1123" s="264" t="s">
        <v>1154</v>
      </c>
      <c r="D1123" s="250"/>
      <c r="E1123" s="250"/>
      <c r="F1123" s="78"/>
      <c r="G1123" s="78"/>
      <c r="H1123" s="78"/>
    </row>
    <row r="1124" spans="1:8" ht="25.5">
      <c r="A1124" s="316"/>
      <c r="B1124" s="60" t="s">
        <v>127</v>
      </c>
      <c r="C1124" s="55" t="s">
        <v>266</v>
      </c>
      <c r="D1124" s="250" t="s">
        <v>48</v>
      </c>
      <c r="E1124" s="250">
        <v>1</v>
      </c>
      <c r="F1124" s="78"/>
      <c r="G1124" s="78"/>
      <c r="H1124" s="78"/>
    </row>
    <row r="1125" spans="1:8">
      <c r="A1125" s="274"/>
      <c r="B1125" s="60" t="s">
        <v>130</v>
      </c>
      <c r="C1125" s="55" t="s">
        <v>999</v>
      </c>
      <c r="D1125" s="250" t="s">
        <v>48</v>
      </c>
      <c r="E1125" s="250">
        <v>2</v>
      </c>
      <c r="F1125" s="78"/>
      <c r="G1125" s="78"/>
      <c r="H1125" s="78"/>
    </row>
    <row r="1126" spans="1:8">
      <c r="A1126" s="274"/>
      <c r="B1126" s="60" t="s">
        <v>177</v>
      </c>
      <c r="C1126" s="55" t="s">
        <v>885</v>
      </c>
      <c r="D1126" s="250" t="s">
        <v>48</v>
      </c>
      <c r="E1126" s="250">
        <v>1</v>
      </c>
      <c r="F1126" s="78"/>
      <c r="G1126" s="78"/>
      <c r="H1126" s="78"/>
    </row>
    <row r="1127" spans="1:8" ht="38.25">
      <c r="A1127" s="316"/>
      <c r="B1127" s="60" t="s">
        <v>180</v>
      </c>
      <c r="C1127" s="55" t="s">
        <v>1153</v>
      </c>
      <c r="D1127" s="250" t="s">
        <v>48</v>
      </c>
      <c r="E1127" s="250">
        <v>1</v>
      </c>
      <c r="F1127" s="78"/>
      <c r="G1127" s="78"/>
      <c r="H1127" s="78"/>
    </row>
    <row r="1128" spans="1:8" ht="25.5">
      <c r="A1128" s="316" t="s">
        <v>386</v>
      </c>
      <c r="C1128" s="55" t="s">
        <v>269</v>
      </c>
      <c r="D1128" s="250" t="s">
        <v>48</v>
      </c>
      <c r="E1128" s="250">
        <v>1</v>
      </c>
      <c r="F1128" s="78"/>
      <c r="G1128" s="78"/>
      <c r="H1128" s="78"/>
    </row>
    <row r="1129" spans="1:8" ht="25.5">
      <c r="A1129" s="316"/>
      <c r="B1129" s="60" t="s">
        <v>127</v>
      </c>
      <c r="C1129" s="55" t="s">
        <v>266</v>
      </c>
      <c r="D1129" s="250" t="s">
        <v>48</v>
      </c>
      <c r="E1129" s="250">
        <v>1</v>
      </c>
      <c r="F1129" s="78"/>
      <c r="G1129" s="78"/>
      <c r="H1129" s="78"/>
    </row>
    <row r="1130" spans="1:8">
      <c r="A1130" s="274"/>
      <c r="B1130" s="60" t="s">
        <v>130</v>
      </c>
      <c r="C1130" s="55" t="s">
        <v>857</v>
      </c>
      <c r="D1130" s="250" t="s">
        <v>48</v>
      </c>
      <c r="E1130" s="250">
        <v>1</v>
      </c>
      <c r="F1130" s="78"/>
      <c r="G1130" s="78"/>
      <c r="H1130" s="78"/>
    </row>
    <row r="1131" spans="1:8">
      <c r="A1131" s="274"/>
      <c r="B1131" s="60" t="s">
        <v>177</v>
      </c>
      <c r="C1131" s="55" t="s">
        <v>885</v>
      </c>
      <c r="D1131" s="250" t="s">
        <v>48</v>
      </c>
      <c r="E1131" s="250">
        <v>1</v>
      </c>
      <c r="F1131" s="78"/>
      <c r="G1131" s="78"/>
      <c r="H1131" s="78"/>
    </row>
    <row r="1132" spans="1:8" ht="38.25">
      <c r="A1132" s="316"/>
      <c r="B1132" s="60" t="s">
        <v>180</v>
      </c>
      <c r="C1132" s="55" t="s">
        <v>1153</v>
      </c>
      <c r="D1132" s="250" t="s">
        <v>48</v>
      </c>
      <c r="E1132" s="250">
        <v>1</v>
      </c>
      <c r="F1132" s="78"/>
      <c r="G1132" s="78"/>
      <c r="H1132" s="78"/>
    </row>
    <row r="1133" spans="1:8">
      <c r="A1133" s="316" t="s">
        <v>386</v>
      </c>
      <c r="C1133" s="55" t="s">
        <v>140</v>
      </c>
      <c r="D1133" s="250" t="s">
        <v>48</v>
      </c>
      <c r="E1133" s="250">
        <v>1</v>
      </c>
      <c r="F1133" s="78"/>
      <c r="G1133" s="78"/>
      <c r="H1133" s="78"/>
    </row>
    <row r="1134" spans="1:8" ht="25.5">
      <c r="A1134" s="316"/>
      <c r="B1134" s="60" t="s">
        <v>127</v>
      </c>
      <c r="C1134" s="55" t="s">
        <v>266</v>
      </c>
      <c r="D1134" s="250" t="s">
        <v>44</v>
      </c>
      <c r="E1134" s="250"/>
      <c r="F1134" s="78"/>
      <c r="G1134" s="78"/>
      <c r="H1134" s="78"/>
    </row>
    <row r="1135" spans="1:8">
      <c r="A1135" s="316"/>
      <c r="B1135" s="60" t="s">
        <v>130</v>
      </c>
      <c r="C1135" s="55" t="s">
        <v>181</v>
      </c>
      <c r="F1135" s="78"/>
      <c r="G1135" s="78"/>
      <c r="H1135" s="78"/>
    </row>
    <row r="1136" spans="1:8">
      <c r="A1136" s="316"/>
      <c r="B1136" s="60" t="s">
        <v>63</v>
      </c>
      <c r="C1136" s="55" t="s">
        <v>669</v>
      </c>
      <c r="D1136" s="250" t="s">
        <v>48</v>
      </c>
      <c r="E1136" s="250">
        <f>E1116+E1122+E1128</f>
        <v>5</v>
      </c>
      <c r="F1136" s="78"/>
      <c r="G1136" s="78"/>
      <c r="H1136" s="78"/>
    </row>
    <row r="1137" spans="1:8">
      <c r="A1137" s="316"/>
      <c r="B1137" s="60" t="s">
        <v>64</v>
      </c>
      <c r="C1137" s="55" t="s">
        <v>670</v>
      </c>
      <c r="D1137" s="250" t="s">
        <v>48</v>
      </c>
      <c r="E1137" s="250">
        <v>1</v>
      </c>
      <c r="F1137" s="78"/>
      <c r="G1137" s="78"/>
      <c r="H1137" s="78"/>
    </row>
    <row r="1138" spans="1:8" ht="25.5">
      <c r="A1138" s="316"/>
      <c r="B1138" s="60" t="s">
        <v>177</v>
      </c>
      <c r="C1138" s="55" t="s">
        <v>1155</v>
      </c>
      <c r="D1138" s="250" t="s">
        <v>48</v>
      </c>
      <c r="E1138" s="250">
        <v>1</v>
      </c>
      <c r="F1138" s="78"/>
      <c r="G1138" s="78"/>
      <c r="H1138" s="78"/>
    </row>
    <row r="1139" spans="1:8" ht="38.25">
      <c r="A1139" s="316"/>
      <c r="B1139" s="60" t="s">
        <v>180</v>
      </c>
      <c r="C1139" s="55" t="s">
        <v>1153</v>
      </c>
      <c r="D1139" s="250" t="s">
        <v>48</v>
      </c>
      <c r="E1139" s="250">
        <v>1</v>
      </c>
      <c r="F1139" s="78"/>
      <c r="G1139" s="78"/>
      <c r="H1139" s="78"/>
    </row>
    <row r="1140" spans="1:8">
      <c r="A1140" s="316" t="s">
        <v>453</v>
      </c>
      <c r="C1140" s="55" t="s">
        <v>146</v>
      </c>
      <c r="D1140" s="250"/>
      <c r="E1140" s="250"/>
      <c r="F1140" s="78"/>
      <c r="G1140" s="78"/>
      <c r="H1140" s="78"/>
    </row>
    <row r="1141" spans="1:8">
      <c r="A1141" s="316"/>
      <c r="B1141" s="60" t="s">
        <v>127</v>
      </c>
      <c r="C1141" s="55" t="s">
        <v>859</v>
      </c>
      <c r="D1141" s="250" t="s">
        <v>62</v>
      </c>
      <c r="E1141" s="250">
        <f>(E1116+E1122)*2</f>
        <v>8</v>
      </c>
      <c r="F1141" s="78"/>
      <c r="G1141" s="78"/>
      <c r="H1141" s="78"/>
    </row>
    <row r="1142" spans="1:8" ht="25.5">
      <c r="A1142" s="316"/>
      <c r="B1142" s="60" t="s">
        <v>130</v>
      </c>
      <c r="C1142" s="55" t="s">
        <v>1157</v>
      </c>
      <c r="D1142" s="250" t="s">
        <v>48</v>
      </c>
      <c r="E1142" s="250">
        <v>1</v>
      </c>
      <c r="F1142" s="78"/>
      <c r="G1142" s="78"/>
      <c r="H1142" s="78"/>
    </row>
    <row r="1143" spans="1:8">
      <c r="A1143" s="316"/>
      <c r="C1143" s="55"/>
      <c r="D1143" s="250"/>
      <c r="E1143" s="250"/>
      <c r="F1143" s="78"/>
      <c r="G1143" s="78"/>
      <c r="H1143" s="78"/>
    </row>
    <row r="1144" spans="1:8">
      <c r="A1144" s="250"/>
      <c r="C1144" s="264" t="s">
        <v>147</v>
      </c>
      <c r="D1144" s="250"/>
      <c r="E1144" s="250"/>
      <c r="F1144" s="78"/>
      <c r="G1144" s="78"/>
      <c r="H1144" s="78"/>
    </row>
    <row r="1145" spans="1:8" ht="25.5">
      <c r="A1145" s="316" t="s">
        <v>387</v>
      </c>
      <c r="C1145" s="55" t="s">
        <v>148</v>
      </c>
      <c r="D1145" s="250" t="s">
        <v>4</v>
      </c>
      <c r="E1145" s="250">
        <v>2</v>
      </c>
      <c r="F1145" s="78"/>
      <c r="G1145" s="78"/>
      <c r="H1145" s="78"/>
    </row>
    <row r="1146" spans="1:8">
      <c r="A1146" s="316"/>
      <c r="C1146" s="264" t="s">
        <v>1154</v>
      </c>
      <c r="D1146" s="250"/>
      <c r="E1146" s="250"/>
      <c r="F1146" s="78"/>
      <c r="G1146" s="78"/>
      <c r="H1146" s="78"/>
    </row>
    <row r="1147" spans="1:8" ht="25.5">
      <c r="A1147" s="316"/>
      <c r="B1147" s="60" t="s">
        <v>127</v>
      </c>
      <c r="C1147" s="55" t="s">
        <v>184</v>
      </c>
      <c r="D1147" s="250" t="s">
        <v>48</v>
      </c>
      <c r="E1147" s="250">
        <v>1</v>
      </c>
      <c r="F1147" s="78"/>
      <c r="G1147" s="78"/>
      <c r="H1147" s="78"/>
    </row>
    <row r="1148" spans="1:8">
      <c r="A1148" s="316"/>
      <c r="B1148" s="60" t="s">
        <v>130</v>
      </c>
      <c r="C1148" s="55" t="s">
        <v>886</v>
      </c>
      <c r="D1148" s="250" t="s">
        <v>4</v>
      </c>
      <c r="E1148" s="250">
        <v>1</v>
      </c>
      <c r="F1148" s="78"/>
      <c r="G1148" s="78"/>
      <c r="H1148" s="78"/>
    </row>
    <row r="1149" spans="1:8">
      <c r="A1149" s="316"/>
      <c r="B1149" s="60" t="s">
        <v>177</v>
      </c>
      <c r="C1149" s="55" t="s">
        <v>858</v>
      </c>
      <c r="D1149" s="250" t="s">
        <v>4</v>
      </c>
      <c r="E1149" s="250">
        <v>1</v>
      </c>
      <c r="F1149" s="78"/>
      <c r="G1149" s="78"/>
      <c r="H1149" s="78"/>
    </row>
    <row r="1150" spans="1:8" ht="38.25">
      <c r="A1150" s="316"/>
      <c r="B1150" s="60" t="s">
        <v>180</v>
      </c>
      <c r="C1150" s="55" t="s">
        <v>1153</v>
      </c>
      <c r="D1150" s="250" t="s">
        <v>4</v>
      </c>
      <c r="E1150" s="250">
        <v>1</v>
      </c>
      <c r="F1150" s="78"/>
      <c r="G1150" s="78"/>
      <c r="H1150" s="78"/>
    </row>
    <row r="1151" spans="1:8">
      <c r="A1151" s="316" t="s">
        <v>388</v>
      </c>
      <c r="C1151" s="55" t="s">
        <v>146</v>
      </c>
      <c r="D1151" s="250"/>
      <c r="E1151" s="250"/>
      <c r="F1151" s="78"/>
      <c r="G1151" s="78"/>
      <c r="H1151" s="78"/>
    </row>
    <row r="1152" spans="1:8">
      <c r="A1152" s="316"/>
      <c r="B1152" s="60" t="s">
        <v>127</v>
      </c>
      <c r="C1152" s="55" t="s">
        <v>859</v>
      </c>
      <c r="D1152" s="250" t="s">
        <v>62</v>
      </c>
      <c r="E1152" s="250">
        <f>E1145*2</f>
        <v>4</v>
      </c>
      <c r="F1152" s="78"/>
      <c r="G1152" s="78"/>
      <c r="H1152" s="78"/>
    </row>
    <row r="1153" spans="1:8" ht="25.5">
      <c r="A1153" s="316"/>
      <c r="B1153" s="60" t="s">
        <v>130</v>
      </c>
      <c r="C1153" s="55" t="s">
        <v>1157</v>
      </c>
      <c r="D1153" s="250" t="s">
        <v>95</v>
      </c>
      <c r="E1153" s="250">
        <v>1</v>
      </c>
      <c r="F1153" s="78"/>
      <c r="G1153" s="78"/>
      <c r="H1153" s="78"/>
    </row>
    <row r="1154" spans="1:8">
      <c r="A1154" s="250" t="s">
        <v>389</v>
      </c>
      <c r="B1154" s="428" t="s">
        <v>163</v>
      </c>
      <c r="C1154" s="428"/>
      <c r="E1154" s="250"/>
      <c r="F1154" s="78"/>
      <c r="G1154" s="78"/>
      <c r="H1154" s="78"/>
    </row>
    <row r="1155" spans="1:8">
      <c r="A1155" s="250"/>
      <c r="B1155" s="60" t="s">
        <v>63</v>
      </c>
      <c r="C1155" s="55" t="s">
        <v>865</v>
      </c>
      <c r="E1155" s="250"/>
      <c r="F1155" s="78"/>
      <c r="G1155" s="78"/>
      <c r="H1155" s="78"/>
    </row>
    <row r="1156" spans="1:8">
      <c r="A1156" s="250"/>
      <c r="B1156" s="114" t="s">
        <v>127</v>
      </c>
      <c r="C1156" s="55" t="s">
        <v>192</v>
      </c>
      <c r="D1156" s="250" t="s">
        <v>62</v>
      </c>
      <c r="E1156" s="250" t="s">
        <v>44</v>
      </c>
      <c r="F1156" s="78"/>
      <c r="G1156" s="78"/>
      <c r="H1156" s="78"/>
    </row>
    <row r="1157" spans="1:8">
      <c r="A1157" s="250"/>
      <c r="B1157" s="114" t="s">
        <v>130</v>
      </c>
      <c r="C1157" s="55" t="s">
        <v>174</v>
      </c>
      <c r="D1157" s="250" t="s">
        <v>62</v>
      </c>
      <c r="E1157" s="250">
        <f>E1116+E1122+E1128</f>
        <v>5</v>
      </c>
      <c r="F1157" s="78"/>
      <c r="G1157" s="78"/>
      <c r="H1157" s="78"/>
    </row>
    <row r="1158" spans="1:8">
      <c r="A1158" s="250"/>
      <c r="B1158" s="114" t="s">
        <v>177</v>
      </c>
      <c r="C1158" s="55" t="s">
        <v>695</v>
      </c>
      <c r="D1158" s="250" t="s">
        <v>62</v>
      </c>
      <c r="E1158" s="250">
        <f>2</f>
        <v>2</v>
      </c>
      <c r="F1158" s="78"/>
      <c r="G1158" s="78"/>
      <c r="H1158" s="78"/>
    </row>
    <row r="1159" spans="1:8" ht="25.5">
      <c r="A1159" s="250"/>
      <c r="B1159" s="60" t="s">
        <v>64</v>
      </c>
      <c r="C1159" s="55" t="s">
        <v>863</v>
      </c>
      <c r="D1159" s="250" t="s">
        <v>4</v>
      </c>
      <c r="E1159" s="250">
        <v>2</v>
      </c>
      <c r="F1159" s="78"/>
      <c r="G1159" s="78"/>
      <c r="H1159" s="78"/>
    </row>
    <row r="1160" spans="1:8">
      <c r="A1160" s="250"/>
      <c r="B1160" s="60" t="s">
        <v>65</v>
      </c>
      <c r="C1160" s="55" t="s">
        <v>696</v>
      </c>
      <c r="D1160" s="250" t="s">
        <v>5</v>
      </c>
      <c r="E1160" s="250">
        <v>1</v>
      </c>
      <c r="F1160" s="78"/>
      <c r="G1160" s="78"/>
      <c r="H1160" s="78"/>
    </row>
    <row r="1161" spans="1:8">
      <c r="A1161" s="250"/>
      <c r="B1161" s="60" t="s">
        <v>66</v>
      </c>
      <c r="C1161" s="55" t="s">
        <v>167</v>
      </c>
      <c r="D1161" s="250" t="s">
        <v>4</v>
      </c>
      <c r="E1161" s="250">
        <v>1</v>
      </c>
      <c r="F1161" s="78"/>
      <c r="G1161" s="78"/>
      <c r="H1161" s="78"/>
    </row>
    <row r="1162" spans="1:8">
      <c r="A1162" s="250"/>
      <c r="B1162" s="60" t="s">
        <v>67</v>
      </c>
      <c r="C1162" s="60" t="s">
        <v>864</v>
      </c>
      <c r="D1162" s="250" t="s">
        <v>4</v>
      </c>
      <c r="E1162" s="250">
        <v>2</v>
      </c>
      <c r="F1162" s="78"/>
      <c r="G1162" s="78"/>
      <c r="H1162" s="78"/>
    </row>
    <row r="1163" spans="1:8">
      <c r="A1163" s="250"/>
      <c r="B1163" s="60" t="s">
        <v>74</v>
      </c>
      <c r="C1163" s="55" t="s">
        <v>662</v>
      </c>
      <c r="D1163" s="250" t="s">
        <v>4</v>
      </c>
      <c r="E1163" s="250">
        <v>1</v>
      </c>
      <c r="F1163" s="78"/>
      <c r="G1163" s="78"/>
      <c r="H1163" s="78"/>
    </row>
    <row r="1164" spans="1:8">
      <c r="A1164" s="250"/>
      <c r="B1164" s="60" t="s">
        <v>69</v>
      </c>
      <c r="C1164" s="55" t="s">
        <v>663</v>
      </c>
      <c r="D1164" s="250" t="s">
        <v>4</v>
      </c>
      <c r="E1164" s="250">
        <v>2</v>
      </c>
      <c r="F1164" s="78"/>
      <c r="G1164" s="78"/>
      <c r="H1164" s="78"/>
    </row>
    <row r="1165" spans="1:8" ht="25.5">
      <c r="A1165" s="250"/>
      <c r="B1165" s="60" t="s">
        <v>70</v>
      </c>
      <c r="C1165" s="55" t="s">
        <v>708</v>
      </c>
      <c r="D1165" s="250" t="s">
        <v>62</v>
      </c>
      <c r="E1165" s="250">
        <v>1</v>
      </c>
      <c r="F1165" s="78"/>
      <c r="G1165" s="78"/>
      <c r="H1165" s="78"/>
    </row>
    <row r="1166" spans="1:8">
      <c r="A1166" s="250"/>
      <c r="B1166" s="60" t="s">
        <v>175</v>
      </c>
      <c r="C1166" s="55" t="s">
        <v>768</v>
      </c>
      <c r="D1166" s="250"/>
      <c r="E1166" s="250"/>
      <c r="F1166" s="78"/>
      <c r="G1166" s="78"/>
      <c r="H1166" s="78"/>
    </row>
    <row r="1167" spans="1:8" ht="25.5">
      <c r="A1167" s="250"/>
      <c r="B1167" s="253" t="s">
        <v>72</v>
      </c>
      <c r="C1167" s="55" t="s">
        <v>189</v>
      </c>
      <c r="D1167" s="250" t="s">
        <v>5</v>
      </c>
      <c r="E1167" s="65">
        <v>1</v>
      </c>
      <c r="F1167" s="78"/>
      <c r="G1167" s="78"/>
      <c r="H1167" s="78"/>
    </row>
    <row r="1168" spans="1:8">
      <c r="A1168" s="250"/>
      <c r="B1168" s="60" t="s">
        <v>176</v>
      </c>
      <c r="C1168" s="55" t="s">
        <v>710</v>
      </c>
      <c r="D1168" s="250" t="s">
        <v>5</v>
      </c>
      <c r="E1168" s="250">
        <v>1</v>
      </c>
      <c r="F1168" s="78"/>
      <c r="G1168" s="78"/>
      <c r="H1168" s="78"/>
    </row>
    <row r="1169" spans="1:8">
      <c r="A1169" s="250" t="s">
        <v>392</v>
      </c>
      <c r="B1169" s="422" t="s">
        <v>231</v>
      </c>
      <c r="C1169" s="422"/>
      <c r="D1169" s="422"/>
      <c r="E1169" s="250"/>
      <c r="F1169" s="78"/>
      <c r="G1169" s="78"/>
      <c r="H1169" s="78"/>
    </row>
    <row r="1170" spans="1:8">
      <c r="A1170" s="250"/>
      <c r="B1170" s="60" t="s">
        <v>127</v>
      </c>
      <c r="C1170" s="246" t="s">
        <v>817</v>
      </c>
      <c r="D1170" s="247"/>
      <c r="E1170" s="250"/>
      <c r="F1170" s="78"/>
      <c r="G1170" s="78"/>
      <c r="H1170" s="78"/>
    </row>
    <row r="1171" spans="1:8">
      <c r="A1171" s="250"/>
      <c r="B1171" s="60" t="s">
        <v>63</v>
      </c>
      <c r="C1171" s="55" t="s">
        <v>707</v>
      </c>
      <c r="D1171" s="250" t="s">
        <v>4</v>
      </c>
      <c r="E1171" s="250">
        <v>2</v>
      </c>
      <c r="F1171" s="78"/>
      <c r="G1171" s="78"/>
      <c r="H1171" s="78"/>
    </row>
    <row r="1172" spans="1:8">
      <c r="A1172" s="250"/>
      <c r="B1172" s="60" t="s">
        <v>64</v>
      </c>
      <c r="C1172" s="55" t="s">
        <v>703</v>
      </c>
      <c r="D1172" s="250" t="s">
        <v>4</v>
      </c>
      <c r="E1172" s="250">
        <v>2</v>
      </c>
      <c r="F1172" s="78"/>
      <c r="G1172" s="78"/>
      <c r="H1172" s="78"/>
    </row>
    <row r="1173" spans="1:8">
      <c r="A1173" s="250"/>
      <c r="B1173" s="60" t="s">
        <v>65</v>
      </c>
      <c r="C1173" s="55" t="s">
        <v>704</v>
      </c>
      <c r="D1173" s="250" t="s">
        <v>4</v>
      </c>
      <c r="E1173" s="250">
        <v>1</v>
      </c>
      <c r="F1173" s="78"/>
      <c r="G1173" s="78"/>
      <c r="H1173" s="78"/>
    </row>
    <row r="1174" spans="1:8">
      <c r="A1174" s="250"/>
      <c r="B1174" s="60" t="s">
        <v>66</v>
      </c>
      <c r="C1174" s="55" t="s">
        <v>706</v>
      </c>
      <c r="D1174" s="250" t="s">
        <v>48</v>
      </c>
      <c r="E1174" s="250">
        <v>5</v>
      </c>
      <c r="F1174" s="78"/>
      <c r="G1174" s="78"/>
      <c r="H1174" s="78"/>
    </row>
    <row r="1175" spans="1:8" ht="25.5">
      <c r="A1175" s="250"/>
      <c r="B1175" s="60" t="s">
        <v>67</v>
      </c>
      <c r="C1175" s="55" t="s">
        <v>189</v>
      </c>
      <c r="D1175" s="250" t="s">
        <v>95</v>
      </c>
      <c r="E1175" s="250">
        <v>1</v>
      </c>
      <c r="F1175" s="78"/>
      <c r="G1175" s="78"/>
      <c r="H1175" s="78"/>
    </row>
    <row r="1176" spans="1:8">
      <c r="A1176" s="250"/>
      <c r="B1176" s="60" t="s">
        <v>74</v>
      </c>
      <c r="C1176" s="55" t="s">
        <v>705</v>
      </c>
      <c r="D1176" s="250" t="s">
        <v>95</v>
      </c>
      <c r="E1176" s="250">
        <v>1</v>
      </c>
      <c r="F1176" s="78"/>
      <c r="G1176" s="78"/>
      <c r="H1176" s="78"/>
    </row>
    <row r="1177" spans="1:8">
      <c r="A1177" s="250"/>
      <c r="B1177" s="60" t="s">
        <v>69</v>
      </c>
      <c r="C1177" s="55" t="s">
        <v>710</v>
      </c>
      <c r="D1177" s="250" t="s">
        <v>95</v>
      </c>
      <c r="E1177" s="250">
        <v>1</v>
      </c>
      <c r="F1177" s="78"/>
      <c r="G1177" s="78"/>
      <c r="H1177" s="78"/>
    </row>
    <row r="1178" spans="1:8" ht="25.5">
      <c r="A1178" s="250"/>
      <c r="B1178" s="60" t="s">
        <v>130</v>
      </c>
      <c r="C1178" s="55" t="s">
        <v>712</v>
      </c>
      <c r="D1178" s="421" t="s">
        <v>711</v>
      </c>
      <c r="E1178" s="421"/>
      <c r="F1178" s="78"/>
      <c r="G1178" s="78"/>
      <c r="H1178" s="78"/>
    </row>
    <row r="1179" spans="1:8" ht="15.75" customHeight="1">
      <c r="A1179" s="301" t="s">
        <v>452</v>
      </c>
      <c r="B1179" s="424" t="s">
        <v>158</v>
      </c>
      <c r="C1179" s="424"/>
      <c r="D1179" s="424"/>
      <c r="E1179" s="424"/>
      <c r="F1179" s="78"/>
      <c r="G1179" s="78"/>
      <c r="H1179" s="78"/>
    </row>
    <row r="1180" spans="1:8">
      <c r="A1180" s="250"/>
      <c r="C1180" s="55" t="s">
        <v>114</v>
      </c>
      <c r="D1180" s="250"/>
      <c r="E1180" s="250"/>
      <c r="F1180" s="78"/>
      <c r="G1180" s="78"/>
      <c r="H1180" s="78"/>
    </row>
    <row r="1181" spans="1:8">
      <c r="A1181" s="250" t="s">
        <v>390</v>
      </c>
      <c r="C1181" s="264" t="s">
        <v>194</v>
      </c>
      <c r="D1181" s="250"/>
      <c r="E1181" s="250"/>
      <c r="F1181" s="78"/>
      <c r="G1181" s="78"/>
      <c r="H1181" s="78"/>
    </row>
    <row r="1182" spans="1:8">
      <c r="A1182" s="250"/>
      <c r="C1182" s="55" t="s">
        <v>114</v>
      </c>
      <c r="D1182" s="250"/>
      <c r="E1182" s="250"/>
      <c r="F1182" s="78"/>
      <c r="G1182" s="78"/>
      <c r="H1182" s="78"/>
    </row>
    <row r="1183" spans="1:8">
      <c r="A1183" s="250" t="s">
        <v>391</v>
      </c>
      <c r="C1183" s="251" t="s">
        <v>200</v>
      </c>
      <c r="D1183" s="250"/>
      <c r="E1183" s="250"/>
      <c r="F1183" s="78"/>
      <c r="G1183" s="78"/>
      <c r="H1183" s="78"/>
    </row>
    <row r="1184" spans="1:8" ht="25.5">
      <c r="A1184" s="250"/>
      <c r="C1184" s="55" t="s">
        <v>197</v>
      </c>
      <c r="D1184" s="250"/>
      <c r="E1184" s="250"/>
      <c r="F1184" s="78"/>
      <c r="G1184" s="78"/>
      <c r="H1184" s="78"/>
    </row>
    <row r="1185" spans="1:8">
      <c r="A1185" s="250"/>
      <c r="B1185" s="60" t="s">
        <v>63</v>
      </c>
      <c r="C1185" s="55" t="s">
        <v>198</v>
      </c>
      <c r="D1185" s="250" t="s">
        <v>95</v>
      </c>
      <c r="E1185" s="250">
        <v>1</v>
      </c>
      <c r="F1185" s="78"/>
      <c r="G1185" s="78"/>
      <c r="H1185" s="78"/>
    </row>
    <row r="1186" spans="1:8">
      <c r="A1186" s="250"/>
      <c r="B1186" s="60" t="s">
        <v>64</v>
      </c>
      <c r="C1186" s="55" t="s">
        <v>199</v>
      </c>
      <c r="D1186" s="250" t="s">
        <v>95</v>
      </c>
      <c r="E1186" s="250">
        <v>1</v>
      </c>
      <c r="F1186" s="78"/>
      <c r="G1186" s="78"/>
      <c r="H1186" s="78"/>
    </row>
    <row r="1187" spans="1:8" ht="25.5">
      <c r="A1187" s="250" t="s">
        <v>451</v>
      </c>
      <c r="C1187" s="251" t="s">
        <v>675</v>
      </c>
      <c r="D1187" s="74"/>
      <c r="E1187" s="75"/>
      <c r="F1187" s="78"/>
      <c r="G1187" s="78"/>
      <c r="H1187" s="78"/>
    </row>
    <row r="1188" spans="1:8">
      <c r="A1188" s="250" t="s">
        <v>394</v>
      </c>
      <c r="C1188" s="72" t="s">
        <v>621</v>
      </c>
      <c r="D1188" s="74"/>
      <c r="E1188" s="75"/>
      <c r="F1188" s="78"/>
      <c r="G1188" s="78"/>
      <c r="H1188" s="78"/>
    </row>
    <row r="1189" spans="1:8">
      <c r="A1189" s="250"/>
      <c r="B1189" s="60" t="s">
        <v>63</v>
      </c>
      <c r="C1189" s="72" t="s">
        <v>203</v>
      </c>
      <c r="D1189" s="74" t="s">
        <v>214</v>
      </c>
      <c r="E1189" s="75">
        <v>1</v>
      </c>
      <c r="F1189" s="78"/>
      <c r="G1189" s="78"/>
      <c r="H1189" s="78"/>
    </row>
    <row r="1190" spans="1:8">
      <c r="A1190" s="250"/>
      <c r="B1190" s="60" t="s">
        <v>64</v>
      </c>
      <c r="C1190" s="72" t="s">
        <v>204</v>
      </c>
      <c r="D1190" s="74" t="s">
        <v>214</v>
      </c>
      <c r="E1190" s="75">
        <v>1</v>
      </c>
      <c r="F1190" s="78"/>
      <c r="G1190" s="78"/>
      <c r="H1190" s="78"/>
    </row>
    <row r="1191" spans="1:8">
      <c r="A1191" s="250" t="s">
        <v>395</v>
      </c>
      <c r="C1191" s="72" t="s">
        <v>205</v>
      </c>
      <c r="D1191" s="74" t="s">
        <v>216</v>
      </c>
      <c r="E1191" s="75">
        <v>1</v>
      </c>
      <c r="F1191" s="78"/>
      <c r="G1191" s="78"/>
      <c r="H1191" s="78"/>
    </row>
    <row r="1192" spans="1:8">
      <c r="A1192" s="250" t="s">
        <v>445</v>
      </c>
      <c r="C1192" s="251" t="s">
        <v>206</v>
      </c>
      <c r="D1192" s="74"/>
      <c r="E1192" s="74"/>
      <c r="F1192" s="78"/>
      <c r="G1192" s="78"/>
      <c r="H1192" s="78"/>
    </row>
    <row r="1193" spans="1:8" ht="25.5">
      <c r="A1193" s="250" t="s">
        <v>446</v>
      </c>
      <c r="C1193" s="72" t="s">
        <v>220</v>
      </c>
      <c r="D1193" s="74" t="s">
        <v>214</v>
      </c>
      <c r="E1193" s="74">
        <v>1</v>
      </c>
      <c r="F1193" s="78"/>
      <c r="G1193" s="78"/>
      <c r="H1193" s="78"/>
    </row>
    <row r="1194" spans="1:8">
      <c r="A1194" s="302"/>
      <c r="B1194" s="60" t="s">
        <v>63</v>
      </c>
      <c r="C1194" s="73" t="s">
        <v>622</v>
      </c>
      <c r="D1194" s="74" t="s">
        <v>48</v>
      </c>
      <c r="E1194" s="74">
        <v>2</v>
      </c>
      <c r="F1194" s="78"/>
      <c r="G1194" s="78"/>
      <c r="H1194" s="78"/>
    </row>
    <row r="1195" spans="1:8">
      <c r="A1195" s="250"/>
      <c r="B1195" s="60" t="s">
        <v>64</v>
      </c>
      <c r="C1195" s="73" t="s">
        <v>623</v>
      </c>
      <c r="D1195" s="74" t="s">
        <v>48</v>
      </c>
      <c r="E1195" s="74">
        <v>2</v>
      </c>
      <c r="F1195" s="78"/>
      <c r="G1195" s="78"/>
      <c r="H1195" s="78"/>
    </row>
    <row r="1196" spans="1:8">
      <c r="A1196" s="250"/>
      <c r="B1196" s="60" t="s">
        <v>65</v>
      </c>
      <c r="C1196" s="72" t="s">
        <v>910</v>
      </c>
      <c r="D1196" s="74" t="s">
        <v>48</v>
      </c>
      <c r="E1196" s="74">
        <v>1</v>
      </c>
      <c r="F1196" s="78"/>
      <c r="G1196" s="78"/>
      <c r="H1196" s="78"/>
    </row>
    <row r="1197" spans="1:8">
      <c r="A1197" s="250"/>
      <c r="B1197" s="60" t="s">
        <v>66</v>
      </c>
      <c r="C1197" s="73" t="s">
        <v>207</v>
      </c>
      <c r="D1197" s="74" t="s">
        <v>95</v>
      </c>
      <c r="E1197" s="74">
        <v>1</v>
      </c>
      <c r="F1197" s="78"/>
      <c r="G1197" s="78"/>
      <c r="H1197" s="78"/>
    </row>
    <row r="1198" spans="1:8" ht="25.5">
      <c r="A1198" s="250" t="s">
        <v>447</v>
      </c>
      <c r="C1198" s="72" t="s">
        <v>208</v>
      </c>
      <c r="D1198" s="74"/>
      <c r="E1198" s="74"/>
      <c r="F1198" s="78"/>
      <c r="G1198" s="78"/>
      <c r="H1198" s="78"/>
    </row>
    <row r="1199" spans="1:8">
      <c r="A1199" s="250"/>
      <c r="B1199" s="60" t="s">
        <v>63</v>
      </c>
      <c r="C1199" s="248" t="s">
        <v>270</v>
      </c>
      <c r="D1199" s="74" t="s">
        <v>48</v>
      </c>
      <c r="E1199" s="74">
        <v>2</v>
      </c>
      <c r="F1199" s="78"/>
      <c r="G1199" s="78"/>
      <c r="H1199" s="78"/>
    </row>
    <row r="1200" spans="1:8">
      <c r="A1200" s="250"/>
      <c r="B1200" s="60" t="s">
        <v>64</v>
      </c>
      <c r="C1200" s="73" t="s">
        <v>271</v>
      </c>
      <c r="D1200" s="74" t="s">
        <v>48</v>
      </c>
      <c r="E1200" s="74">
        <v>2</v>
      </c>
    </row>
    <row r="1201" spans="1:9" s="57" customFormat="1" ht="19.5" customHeight="1">
      <c r="A1201" s="250"/>
      <c r="B1201" s="60" t="s">
        <v>65</v>
      </c>
      <c r="C1201" s="248" t="s">
        <v>209</v>
      </c>
      <c r="D1201" s="74" t="s">
        <v>214</v>
      </c>
      <c r="E1201" s="74">
        <v>1</v>
      </c>
      <c r="F1201" s="77"/>
      <c r="G1201" s="471"/>
      <c r="H1201" s="471"/>
      <c r="I1201" s="77"/>
    </row>
    <row r="1202" spans="1:9" ht="15" customHeight="1">
      <c r="A1202" s="250" t="s">
        <v>448</v>
      </c>
      <c r="B1202" s="422" t="s">
        <v>210</v>
      </c>
      <c r="C1202" s="422"/>
      <c r="D1202" s="74"/>
      <c r="E1202" s="74"/>
    </row>
    <row r="1203" spans="1:9" ht="15.75" customHeight="1">
      <c r="A1203" s="250" t="s">
        <v>789</v>
      </c>
      <c r="B1203" s="423" t="s">
        <v>211</v>
      </c>
      <c r="C1203" s="423"/>
      <c r="D1203" s="74" t="s">
        <v>214</v>
      </c>
      <c r="E1203" s="74">
        <v>1</v>
      </c>
    </row>
    <row r="1204" spans="1:9" s="57" customFormat="1" ht="15.75" customHeight="1">
      <c r="A1204" s="250" t="s">
        <v>790</v>
      </c>
      <c r="B1204" s="423" t="s">
        <v>212</v>
      </c>
      <c r="C1204" s="423"/>
      <c r="D1204" s="74" t="s">
        <v>62</v>
      </c>
      <c r="E1204" s="74">
        <f>2*2</f>
        <v>4</v>
      </c>
      <c r="F1204" s="77"/>
      <c r="G1204" s="77"/>
      <c r="H1204" s="77"/>
      <c r="I1204" s="77"/>
    </row>
    <row r="1205" spans="1:9" ht="15" customHeight="1">
      <c r="A1205" s="250" t="s">
        <v>396</v>
      </c>
      <c r="B1205" s="422" t="s">
        <v>217</v>
      </c>
      <c r="C1205" s="422"/>
      <c r="D1205" s="429" t="s">
        <v>213</v>
      </c>
      <c r="E1205" s="429"/>
    </row>
    <row r="1206" spans="1:9" ht="25.5" customHeight="1">
      <c r="A1206" s="250" t="s">
        <v>449</v>
      </c>
      <c r="B1206" s="441" t="s">
        <v>715</v>
      </c>
      <c r="C1206" s="441"/>
      <c r="D1206" s="444" t="s">
        <v>213</v>
      </c>
      <c r="E1206" s="444"/>
    </row>
    <row r="1207" spans="1:9" ht="15" customHeight="1">
      <c r="A1207" s="250" t="s">
        <v>450</v>
      </c>
      <c r="B1207" s="441" t="s">
        <v>920</v>
      </c>
      <c r="C1207" s="441"/>
      <c r="D1207" s="245"/>
      <c r="E1207" s="245"/>
    </row>
    <row r="1208" spans="1:9" ht="15" customHeight="1">
      <c r="A1208" s="250"/>
      <c r="B1208" s="246" t="s">
        <v>611</v>
      </c>
      <c r="C1208" s="78" t="s">
        <v>750</v>
      </c>
      <c r="D1208" s="444" t="s">
        <v>213</v>
      </c>
      <c r="E1208" s="444"/>
    </row>
    <row r="1209" spans="1:9" ht="15" customHeight="1">
      <c r="A1209" s="250"/>
      <c r="B1209" s="246" t="s">
        <v>612</v>
      </c>
      <c r="C1209" s="78" t="s">
        <v>751</v>
      </c>
      <c r="D1209" s="444" t="s">
        <v>213</v>
      </c>
      <c r="E1209" s="444"/>
    </row>
    <row r="1210" spans="1:9" ht="15" customHeight="1">
      <c r="A1210" s="250"/>
      <c r="B1210" s="246" t="s">
        <v>613</v>
      </c>
      <c r="C1210" s="78" t="s">
        <v>752</v>
      </c>
      <c r="D1210" s="444" t="s">
        <v>213</v>
      </c>
      <c r="E1210" s="444"/>
    </row>
    <row r="1211" spans="1:9" ht="15" customHeight="1">
      <c r="B1211" s="246" t="s">
        <v>614</v>
      </c>
      <c r="C1211" s="78" t="s">
        <v>1244</v>
      </c>
      <c r="D1211" s="254" t="s">
        <v>62</v>
      </c>
      <c r="E1211" s="254">
        <v>1</v>
      </c>
    </row>
    <row r="1212" spans="1:9" ht="15" customHeight="1">
      <c r="B1212" s="246" t="s">
        <v>615</v>
      </c>
      <c r="C1212" s="78" t="s">
        <v>833</v>
      </c>
      <c r="D1212" s="254" t="s">
        <v>0</v>
      </c>
      <c r="E1212" s="254">
        <v>1</v>
      </c>
    </row>
    <row r="1213" spans="1:9" ht="15" customHeight="1">
      <c r="A1213" s="250" t="s">
        <v>931</v>
      </c>
      <c r="B1213" s="441" t="s">
        <v>834</v>
      </c>
      <c r="C1213" s="441"/>
      <c r="D1213" s="444" t="s">
        <v>213</v>
      </c>
      <c r="E1213" s="444"/>
    </row>
    <row r="1214" spans="1:9" ht="15" customHeight="1">
      <c r="A1214" s="250" t="s">
        <v>932</v>
      </c>
      <c r="B1214" s="441" t="s">
        <v>921</v>
      </c>
      <c r="C1214" s="441"/>
      <c r="D1214" s="245"/>
      <c r="E1214" s="245"/>
    </row>
    <row r="1215" spans="1:9" ht="15" customHeight="1">
      <c r="A1215" s="250"/>
      <c r="B1215" s="246" t="s">
        <v>611</v>
      </c>
      <c r="C1215" s="246" t="s">
        <v>922</v>
      </c>
      <c r="D1215" s="254" t="s">
        <v>5</v>
      </c>
      <c r="E1215" s="254">
        <v>1</v>
      </c>
    </row>
    <row r="1216" spans="1:9" ht="15" customHeight="1">
      <c r="A1216" s="250"/>
      <c r="B1216" s="246" t="s">
        <v>612</v>
      </c>
      <c r="C1216" s="246" t="s">
        <v>923</v>
      </c>
      <c r="D1216" s="254" t="s">
        <v>5</v>
      </c>
      <c r="E1216" s="254">
        <v>1</v>
      </c>
    </row>
    <row r="1217" spans="1:8" ht="25.5" customHeight="1">
      <c r="A1217" s="250" t="s">
        <v>933</v>
      </c>
      <c r="B1217" s="441" t="s">
        <v>919</v>
      </c>
      <c r="C1217" s="441"/>
      <c r="D1217" s="444" t="s">
        <v>114</v>
      </c>
      <c r="E1217" s="444"/>
    </row>
    <row r="1218" spans="1:8" ht="25.5" customHeight="1">
      <c r="A1218" s="250" t="s">
        <v>393</v>
      </c>
      <c r="B1218" s="422" t="s">
        <v>227</v>
      </c>
      <c r="C1218" s="422"/>
      <c r="D1218" s="74"/>
      <c r="E1218" s="74"/>
    </row>
    <row r="1219" spans="1:8" ht="42.75" customHeight="1">
      <c r="A1219" s="254" t="s">
        <v>398</v>
      </c>
      <c r="B1219" s="423" t="s">
        <v>236</v>
      </c>
      <c r="C1219" s="423"/>
      <c r="D1219" s="74" t="s">
        <v>214</v>
      </c>
      <c r="E1219" s="74">
        <v>1</v>
      </c>
    </row>
    <row r="1220" spans="1:8" ht="30" customHeight="1">
      <c r="A1220" s="254" t="s">
        <v>399</v>
      </c>
      <c r="B1220" s="423" t="s">
        <v>272</v>
      </c>
      <c r="C1220" s="423"/>
      <c r="D1220" s="74" t="s">
        <v>214</v>
      </c>
      <c r="E1220" s="74">
        <v>1</v>
      </c>
    </row>
    <row r="1221" spans="1:8" ht="45" customHeight="1">
      <c r="A1221" s="254" t="s">
        <v>400</v>
      </c>
      <c r="B1221" s="423" t="str">
        <f>B544</f>
        <v xml:space="preserve">Complete solar system (ikW solar panel) including 12V VRLA maintenace free battery and other accessories for Substation emergency DC Lighting </v>
      </c>
      <c r="C1221" s="423"/>
      <c r="D1221" s="74" t="s">
        <v>4</v>
      </c>
      <c r="E1221" s="74">
        <v>1</v>
      </c>
    </row>
    <row r="1222" spans="1:8" ht="29.25" customHeight="1">
      <c r="A1222" s="250" t="s">
        <v>397</v>
      </c>
      <c r="B1222" s="422" t="s">
        <v>777</v>
      </c>
      <c r="C1222" s="422"/>
      <c r="D1222" s="74"/>
      <c r="E1222" s="74"/>
    </row>
    <row r="1223" spans="1:8" ht="15" customHeight="1">
      <c r="A1223" s="250" t="s">
        <v>791</v>
      </c>
      <c r="B1223" s="423" t="s">
        <v>229</v>
      </c>
      <c r="C1223" s="423"/>
      <c r="D1223" s="74" t="s">
        <v>214</v>
      </c>
      <c r="E1223" s="74">
        <v>1</v>
      </c>
    </row>
    <row r="1224" spans="1:8" ht="15" customHeight="1">
      <c r="A1224" s="250" t="s">
        <v>792</v>
      </c>
      <c r="B1224" s="423" t="s">
        <v>767</v>
      </c>
      <c r="C1224" s="423"/>
      <c r="D1224" s="74" t="s">
        <v>214</v>
      </c>
      <c r="E1224" s="74">
        <v>1</v>
      </c>
    </row>
    <row r="1225" spans="1:8" ht="27.75" customHeight="1">
      <c r="A1225" s="250" t="s">
        <v>793</v>
      </c>
      <c r="B1225" s="423" t="s">
        <v>319</v>
      </c>
      <c r="C1225" s="423"/>
      <c r="D1225" s="74" t="s">
        <v>214</v>
      </c>
      <c r="E1225" s="74">
        <v>1</v>
      </c>
    </row>
    <row r="1226" spans="1:8" ht="27" customHeight="1">
      <c r="A1226" s="250" t="s">
        <v>794</v>
      </c>
      <c r="B1226" s="423" t="s">
        <v>1178</v>
      </c>
      <c r="C1226" s="423"/>
      <c r="D1226" s="249" t="s">
        <v>95</v>
      </c>
      <c r="E1226" s="249">
        <v>1</v>
      </c>
    </row>
    <row r="1227" spans="1:8" ht="15" customHeight="1">
      <c r="A1227" s="250"/>
      <c r="B1227" s="422"/>
      <c r="C1227" s="422"/>
      <c r="D1227" s="74"/>
      <c r="E1227" s="74"/>
    </row>
    <row r="1228" spans="1:8" ht="15.75" customHeight="1">
      <c r="A1228" s="250"/>
      <c r="B1228" s="423"/>
      <c r="C1228" s="423"/>
      <c r="D1228" s="74"/>
      <c r="E1228" s="74"/>
    </row>
    <row r="1229" spans="1:8">
      <c r="A1229" s="249" t="s">
        <v>627</v>
      </c>
      <c r="B1229" s="80"/>
      <c r="C1229" s="80"/>
      <c r="D1229" s="74"/>
      <c r="E1229" s="74"/>
      <c r="F1229" s="78"/>
      <c r="G1229" s="78"/>
      <c r="H1229" s="78"/>
    </row>
    <row r="1230" spans="1:8">
      <c r="A1230" s="249" t="s">
        <v>1283</v>
      </c>
      <c r="B1230" s="80"/>
      <c r="C1230" s="80"/>
      <c r="D1230" s="75"/>
      <c r="E1230" s="74"/>
      <c r="F1230" s="78"/>
      <c r="G1230" s="78"/>
      <c r="H1230" s="78"/>
    </row>
    <row r="1233" spans="1:9" s="57" customFormat="1" ht="33" customHeight="1">
      <c r="A1233" s="459" t="s">
        <v>401</v>
      </c>
      <c r="B1233" s="459"/>
      <c r="C1233" s="459"/>
      <c r="D1233" s="459"/>
      <c r="E1233" s="459"/>
      <c r="F1233" s="459"/>
      <c r="G1233" s="459"/>
      <c r="H1233" s="312"/>
      <c r="I1233" s="77"/>
    </row>
    <row r="1235" spans="1:9" ht="14.25" customHeight="1">
      <c r="A1235" s="426" t="s">
        <v>245</v>
      </c>
      <c r="B1235" s="426" t="s">
        <v>246</v>
      </c>
      <c r="C1235" s="426"/>
      <c r="D1235" s="434" t="s">
        <v>1</v>
      </c>
      <c r="E1235" s="434" t="s">
        <v>12</v>
      </c>
      <c r="F1235" s="435" t="s">
        <v>13</v>
      </c>
      <c r="G1235" s="435"/>
      <c r="H1235" s="467" t="s">
        <v>18</v>
      </c>
      <c r="I1235" s="467"/>
    </row>
    <row r="1236" spans="1:9" s="56" customFormat="1">
      <c r="A1236" s="426"/>
      <c r="B1236" s="426"/>
      <c r="C1236" s="426"/>
      <c r="D1236" s="434"/>
      <c r="E1236" s="434"/>
      <c r="F1236" s="304" t="s">
        <v>10</v>
      </c>
      <c r="G1236" s="304" t="s">
        <v>19</v>
      </c>
      <c r="H1236" s="305" t="s">
        <v>10</v>
      </c>
      <c r="I1236" s="305" t="s">
        <v>19</v>
      </c>
    </row>
    <row r="1237" spans="1:9" s="56" customFormat="1">
      <c r="A1237" s="426"/>
      <c r="B1237" s="426"/>
      <c r="C1237" s="426"/>
      <c r="D1237" s="434"/>
      <c r="E1237" s="434"/>
      <c r="F1237" s="304" t="s">
        <v>14</v>
      </c>
      <c r="G1237" s="304" t="s">
        <v>14</v>
      </c>
      <c r="H1237" s="305" t="s">
        <v>20</v>
      </c>
      <c r="I1237" s="305" t="s">
        <v>20</v>
      </c>
    </row>
    <row r="1238" spans="1:9">
      <c r="A1238" s="426"/>
      <c r="B1238" s="426"/>
      <c r="C1238" s="426"/>
      <c r="D1238" s="434"/>
      <c r="E1238" s="306" t="s">
        <v>15</v>
      </c>
      <c r="F1238" s="307" t="s">
        <v>16</v>
      </c>
      <c r="G1238" s="308" t="s">
        <v>17</v>
      </c>
      <c r="H1238" s="309" t="s">
        <v>22</v>
      </c>
      <c r="I1238" s="309" t="s">
        <v>23</v>
      </c>
    </row>
    <row r="1239" spans="1:9">
      <c r="A1239" s="284" t="s">
        <v>402</v>
      </c>
      <c r="B1239" s="427" t="s">
        <v>3</v>
      </c>
      <c r="C1239" s="427"/>
      <c r="D1239" s="427"/>
      <c r="E1239" s="427"/>
      <c r="F1239" s="284"/>
      <c r="G1239" s="284"/>
      <c r="H1239" s="284"/>
    </row>
    <row r="1240" spans="1:9" ht="15">
      <c r="B1240" s="448" t="s">
        <v>114</v>
      </c>
      <c r="C1240" s="448"/>
      <c r="D1240" s="448"/>
      <c r="E1240" s="448"/>
    </row>
    <row r="1242" spans="1:9" ht="23.25" customHeight="1">
      <c r="A1242" s="284" t="s">
        <v>403</v>
      </c>
      <c r="B1242" s="424" t="s">
        <v>89</v>
      </c>
      <c r="C1242" s="424"/>
      <c r="D1242" s="424"/>
      <c r="E1242" s="424"/>
      <c r="F1242" s="78"/>
      <c r="G1242" s="78"/>
      <c r="H1242" s="78"/>
    </row>
    <row r="1243" spans="1:9" ht="24.75" customHeight="1">
      <c r="A1243" s="426" t="s">
        <v>404</v>
      </c>
      <c r="B1243" s="428" t="s">
        <v>253</v>
      </c>
      <c r="C1243" s="428"/>
      <c r="D1243" s="250"/>
      <c r="E1243" s="250"/>
      <c r="F1243" s="78"/>
      <c r="G1243" s="78"/>
      <c r="H1243" s="78"/>
    </row>
    <row r="1244" spans="1:9" ht="24.75" customHeight="1">
      <c r="A1244" s="426"/>
      <c r="B1244" s="262" t="s">
        <v>250</v>
      </c>
      <c r="C1244" s="262" t="s">
        <v>251</v>
      </c>
      <c r="D1244" s="250" t="s">
        <v>48</v>
      </c>
      <c r="E1244" s="250">
        <v>2</v>
      </c>
      <c r="F1244" s="78"/>
      <c r="G1244" s="78"/>
      <c r="H1244" s="78"/>
    </row>
    <row r="1245" spans="1:9" ht="24.75" customHeight="1">
      <c r="A1245" s="426"/>
      <c r="B1245" s="428" t="s">
        <v>256</v>
      </c>
      <c r="C1245" s="428"/>
      <c r="D1245" s="250"/>
      <c r="E1245" s="250"/>
      <c r="F1245" s="78"/>
      <c r="G1245" s="78"/>
      <c r="H1245" s="78"/>
    </row>
    <row r="1246" spans="1:9" ht="25.5">
      <c r="A1246" s="426"/>
      <c r="B1246" s="254" t="s">
        <v>63</v>
      </c>
      <c r="C1246" s="55" t="s">
        <v>872</v>
      </c>
      <c r="D1246" s="250" t="s">
        <v>5</v>
      </c>
      <c r="E1246" s="250">
        <v>1</v>
      </c>
      <c r="F1246" s="78"/>
      <c r="G1246" s="78"/>
      <c r="H1246" s="78"/>
    </row>
    <row r="1247" spans="1:9" ht="38.25">
      <c r="A1247" s="426"/>
      <c r="B1247" s="254" t="s">
        <v>64</v>
      </c>
      <c r="C1247" s="55" t="s">
        <v>887</v>
      </c>
      <c r="D1247" s="250" t="s">
        <v>4</v>
      </c>
      <c r="E1247" s="250">
        <v>1</v>
      </c>
      <c r="F1247" s="78"/>
      <c r="G1247" s="78"/>
      <c r="H1247" s="78"/>
    </row>
    <row r="1248" spans="1:9" ht="38.25">
      <c r="A1248" s="426"/>
      <c r="B1248" s="254" t="s">
        <v>65</v>
      </c>
      <c r="C1248" s="55" t="s">
        <v>888</v>
      </c>
      <c r="D1248" s="250" t="s">
        <v>59</v>
      </c>
      <c r="E1248" s="250">
        <v>2</v>
      </c>
      <c r="F1248" s="78"/>
      <c r="G1248" s="78"/>
      <c r="H1248" s="78"/>
    </row>
    <row r="1249" spans="1:8" ht="38.25">
      <c r="A1249" s="426"/>
      <c r="B1249" s="254" t="s">
        <v>66</v>
      </c>
      <c r="C1249" s="55" t="s">
        <v>873</v>
      </c>
      <c r="D1249" s="250" t="s">
        <v>60</v>
      </c>
      <c r="E1249" s="250">
        <v>2</v>
      </c>
      <c r="F1249" s="78"/>
      <c r="G1249" s="78"/>
      <c r="H1249" s="78"/>
    </row>
    <row r="1250" spans="1:8" ht="38.25">
      <c r="A1250" s="426"/>
      <c r="B1250" s="254" t="s">
        <v>67</v>
      </c>
      <c r="C1250" s="55" t="s">
        <v>889</v>
      </c>
      <c r="D1250" s="250" t="s">
        <v>4</v>
      </c>
      <c r="E1250" s="250">
        <v>1</v>
      </c>
      <c r="F1250" s="78"/>
      <c r="G1250" s="78"/>
      <c r="H1250" s="78"/>
    </row>
    <row r="1251" spans="1:8" ht="25.5">
      <c r="A1251" s="426"/>
      <c r="B1251" s="254" t="s">
        <v>68</v>
      </c>
      <c r="C1251" s="55" t="s">
        <v>874</v>
      </c>
      <c r="D1251" s="250" t="s">
        <v>61</v>
      </c>
      <c r="E1251" s="250">
        <v>3</v>
      </c>
      <c r="F1251" s="78"/>
      <c r="G1251" s="78"/>
      <c r="H1251" s="78"/>
    </row>
    <row r="1252" spans="1:8" ht="25.5">
      <c r="A1252" s="426"/>
      <c r="B1252" s="254" t="s">
        <v>69</v>
      </c>
      <c r="C1252" s="55" t="s">
        <v>1205</v>
      </c>
      <c r="D1252" s="250" t="s">
        <v>62</v>
      </c>
      <c r="E1252" s="250">
        <v>3</v>
      </c>
      <c r="F1252" s="78"/>
      <c r="G1252" s="78"/>
      <c r="H1252" s="78"/>
    </row>
    <row r="1253" spans="1:8" ht="38.25">
      <c r="A1253" s="426"/>
      <c r="B1253" s="425" t="s">
        <v>70</v>
      </c>
      <c r="C1253" s="55" t="s">
        <v>91</v>
      </c>
      <c r="D1253" s="421" t="str">
        <f>D587</f>
        <v>Lot</v>
      </c>
      <c r="E1253" s="421">
        <f>E587</f>
        <v>1</v>
      </c>
      <c r="F1253" s="78"/>
      <c r="G1253" s="78"/>
      <c r="H1253" s="78"/>
    </row>
    <row r="1254" spans="1:8" ht="27.75" customHeight="1">
      <c r="A1254" s="426"/>
      <c r="B1254" s="425"/>
      <c r="C1254" s="55" t="str">
        <f>C588</f>
        <v xml:space="preserve">The Length of GIL shall be different for different bay as per actual design </v>
      </c>
      <c r="D1254" s="421"/>
      <c r="E1254" s="421"/>
      <c r="F1254" s="78"/>
      <c r="G1254" s="78"/>
      <c r="H1254" s="78"/>
    </row>
    <row r="1255" spans="1:8">
      <c r="A1255" s="426"/>
      <c r="B1255" s="254" t="s">
        <v>71</v>
      </c>
      <c r="C1255" s="55" t="s">
        <v>52</v>
      </c>
      <c r="D1255" s="250" t="s">
        <v>48</v>
      </c>
      <c r="E1255" s="250">
        <v>1</v>
      </c>
      <c r="F1255" s="78"/>
      <c r="G1255" s="78"/>
      <c r="H1255" s="78"/>
    </row>
    <row r="1256" spans="1:8" ht="63.75">
      <c r="A1256" s="426"/>
      <c r="B1256" s="254" t="s">
        <v>72</v>
      </c>
      <c r="C1256" s="55" t="s">
        <v>53</v>
      </c>
      <c r="D1256" s="250" t="s">
        <v>5</v>
      </c>
      <c r="E1256" s="250">
        <v>1</v>
      </c>
      <c r="F1256" s="78"/>
      <c r="G1256" s="78"/>
      <c r="H1256" s="78"/>
    </row>
    <row r="1257" spans="1:8" ht="22.5" customHeight="1">
      <c r="A1257" s="426" t="s">
        <v>405</v>
      </c>
      <c r="B1257" s="428" t="s">
        <v>254</v>
      </c>
      <c r="C1257" s="428"/>
      <c r="D1257" s="250"/>
      <c r="E1257" s="250"/>
      <c r="F1257" s="78"/>
      <c r="G1257" s="78"/>
      <c r="H1257" s="78"/>
    </row>
    <row r="1258" spans="1:8" ht="22.5" customHeight="1">
      <c r="A1258" s="426"/>
      <c r="B1258" s="262" t="s">
        <v>250</v>
      </c>
      <c r="C1258" s="262" t="s">
        <v>251</v>
      </c>
      <c r="D1258" s="250" t="s">
        <v>48</v>
      </c>
      <c r="E1258" s="250">
        <v>2</v>
      </c>
      <c r="F1258" s="78"/>
      <c r="G1258" s="78"/>
      <c r="H1258" s="78"/>
    </row>
    <row r="1259" spans="1:8" ht="22.5" customHeight="1">
      <c r="A1259" s="426"/>
      <c r="B1259" s="428" t="s">
        <v>255</v>
      </c>
      <c r="C1259" s="428"/>
      <c r="D1259" s="250"/>
      <c r="E1259" s="250"/>
      <c r="F1259" s="78"/>
      <c r="G1259" s="78"/>
      <c r="H1259" s="78"/>
    </row>
    <row r="1260" spans="1:8" ht="25.5">
      <c r="A1260" s="426"/>
      <c r="B1260" s="254" t="s">
        <v>63</v>
      </c>
      <c r="C1260" s="55" t="s">
        <v>872</v>
      </c>
      <c r="D1260" s="250" t="s">
        <v>5</v>
      </c>
      <c r="E1260" s="250">
        <v>1</v>
      </c>
      <c r="F1260" s="78"/>
      <c r="G1260" s="78"/>
      <c r="H1260" s="78"/>
    </row>
    <row r="1261" spans="1:8" ht="38.25">
      <c r="A1261" s="426"/>
      <c r="B1261" s="254" t="s">
        <v>64</v>
      </c>
      <c r="C1261" s="55" t="s">
        <v>1295</v>
      </c>
      <c r="D1261" s="250" t="s">
        <v>4</v>
      </c>
      <c r="E1261" s="250">
        <v>1</v>
      </c>
      <c r="F1261" s="78"/>
      <c r="G1261" s="78"/>
      <c r="H1261" s="78"/>
    </row>
    <row r="1262" spans="1:8" ht="38.25">
      <c r="A1262" s="426"/>
      <c r="B1262" s="254" t="s">
        <v>65</v>
      </c>
      <c r="C1262" s="55" t="s">
        <v>961</v>
      </c>
      <c r="D1262" s="250" t="s">
        <v>59</v>
      </c>
      <c r="E1262" s="250">
        <v>2</v>
      </c>
      <c r="F1262" s="78"/>
      <c r="G1262" s="78"/>
      <c r="H1262" s="78"/>
    </row>
    <row r="1263" spans="1:8" ht="38.25">
      <c r="A1263" s="426"/>
      <c r="B1263" s="254" t="s">
        <v>66</v>
      </c>
      <c r="C1263" s="55" t="s">
        <v>873</v>
      </c>
      <c r="D1263" s="250" t="s">
        <v>60</v>
      </c>
      <c r="E1263" s="250">
        <v>2</v>
      </c>
      <c r="F1263" s="78"/>
      <c r="G1263" s="78"/>
      <c r="H1263" s="78"/>
    </row>
    <row r="1264" spans="1:8" ht="38.25">
      <c r="A1264" s="426"/>
      <c r="B1264" s="254" t="s">
        <v>67</v>
      </c>
      <c r="C1264" s="55" t="s">
        <v>1324</v>
      </c>
      <c r="D1264" s="250" t="s">
        <v>4</v>
      </c>
      <c r="E1264" s="250">
        <v>1</v>
      </c>
      <c r="F1264" s="78"/>
      <c r="G1264" s="78"/>
      <c r="H1264" s="78"/>
    </row>
    <row r="1265" spans="1:8" ht="25.5">
      <c r="A1265" s="426"/>
      <c r="B1265" s="254" t="s">
        <v>68</v>
      </c>
      <c r="C1265" s="55" t="s">
        <v>874</v>
      </c>
      <c r="D1265" s="250" t="s">
        <v>62</v>
      </c>
      <c r="E1265" s="250">
        <v>3</v>
      </c>
      <c r="F1265" s="78"/>
      <c r="G1265" s="78"/>
      <c r="H1265" s="78"/>
    </row>
    <row r="1266" spans="1:8" ht="38.25">
      <c r="A1266" s="426"/>
      <c r="B1266" s="254" t="s">
        <v>69</v>
      </c>
      <c r="C1266" s="55" t="s">
        <v>92</v>
      </c>
      <c r="D1266" s="250" t="s">
        <v>62</v>
      </c>
      <c r="E1266" s="250">
        <v>3</v>
      </c>
      <c r="F1266" s="78"/>
      <c r="G1266" s="78"/>
      <c r="H1266" s="78"/>
    </row>
    <row r="1267" spans="1:8" ht="38.25">
      <c r="A1267" s="426"/>
      <c r="B1267" s="425" t="s">
        <v>70</v>
      </c>
      <c r="C1267" s="55" t="s">
        <v>91</v>
      </c>
      <c r="D1267" s="421" t="str">
        <f>D587</f>
        <v>Lot</v>
      </c>
      <c r="E1267" s="421">
        <f>E587</f>
        <v>1</v>
      </c>
      <c r="F1267" s="78"/>
      <c r="G1267" s="78"/>
      <c r="H1267" s="78"/>
    </row>
    <row r="1268" spans="1:8" ht="35.25" customHeight="1">
      <c r="A1268" s="426"/>
      <c r="B1268" s="425"/>
      <c r="C1268" s="55" t="str">
        <f>C588</f>
        <v xml:space="preserve">The Length of GIL shall be different for different bay as per actual design </v>
      </c>
      <c r="D1268" s="421"/>
      <c r="E1268" s="421"/>
      <c r="F1268" s="78"/>
      <c r="G1268" s="78"/>
      <c r="H1268" s="78"/>
    </row>
    <row r="1269" spans="1:8">
      <c r="A1269" s="426"/>
      <c r="B1269" s="254" t="s">
        <v>71</v>
      </c>
      <c r="C1269" s="55" t="s">
        <v>52</v>
      </c>
      <c r="D1269" s="250" t="s">
        <v>48</v>
      </c>
      <c r="E1269" s="250">
        <v>1</v>
      </c>
      <c r="F1269" s="78"/>
      <c r="G1269" s="78"/>
      <c r="H1269" s="78"/>
    </row>
    <row r="1270" spans="1:8" ht="63.75">
      <c r="A1270" s="426"/>
      <c r="B1270" s="254" t="s">
        <v>72</v>
      </c>
      <c r="C1270" s="55" t="s">
        <v>53</v>
      </c>
      <c r="D1270" s="250" t="s">
        <v>5</v>
      </c>
      <c r="E1270" s="250">
        <v>1</v>
      </c>
      <c r="F1270" s="78"/>
      <c r="G1270" s="78"/>
      <c r="H1270" s="78"/>
    </row>
    <row r="1271" spans="1:8">
      <c r="A1271" s="426" t="s">
        <v>406</v>
      </c>
      <c r="B1271" s="428" t="s">
        <v>257</v>
      </c>
      <c r="C1271" s="428"/>
      <c r="D1271" s="250"/>
      <c r="E1271" s="250"/>
      <c r="F1271" s="78"/>
      <c r="G1271" s="78"/>
      <c r="H1271" s="78"/>
    </row>
    <row r="1272" spans="1:8">
      <c r="A1272" s="426"/>
      <c r="B1272" s="262" t="s">
        <v>250</v>
      </c>
      <c r="C1272" s="262" t="s">
        <v>251</v>
      </c>
      <c r="D1272" s="250" t="s">
        <v>48</v>
      </c>
      <c r="E1272" s="250">
        <v>1</v>
      </c>
      <c r="F1272" s="78"/>
      <c r="G1272" s="78"/>
      <c r="H1272" s="78"/>
    </row>
    <row r="1273" spans="1:8" ht="26.25" customHeight="1">
      <c r="A1273" s="426"/>
      <c r="B1273" s="428" t="s">
        <v>258</v>
      </c>
      <c r="C1273" s="428"/>
      <c r="D1273" s="250"/>
      <c r="E1273" s="250"/>
      <c r="F1273" s="78"/>
      <c r="G1273" s="78"/>
      <c r="H1273" s="78"/>
    </row>
    <row r="1274" spans="1:8">
      <c r="A1274" s="426"/>
      <c r="B1274" s="254" t="s">
        <v>63</v>
      </c>
      <c r="C1274" s="55" t="s">
        <v>876</v>
      </c>
      <c r="D1274" s="250" t="s">
        <v>95</v>
      </c>
      <c r="E1274" s="250">
        <v>1</v>
      </c>
      <c r="F1274" s="78"/>
      <c r="G1274" s="78"/>
      <c r="H1274" s="78"/>
    </row>
    <row r="1275" spans="1:8" ht="38.25">
      <c r="A1275" s="426"/>
      <c r="B1275" s="254" t="s">
        <v>64</v>
      </c>
      <c r="C1275" s="55" t="s">
        <v>1296</v>
      </c>
      <c r="D1275" s="250" t="s">
        <v>96</v>
      </c>
      <c r="E1275" s="250">
        <v>1</v>
      </c>
      <c r="F1275" s="78"/>
      <c r="G1275" s="78"/>
      <c r="H1275" s="78"/>
    </row>
    <row r="1276" spans="1:8" ht="38.25">
      <c r="A1276" s="426"/>
      <c r="B1276" s="254" t="s">
        <v>65</v>
      </c>
      <c r="C1276" s="55" t="s">
        <v>877</v>
      </c>
      <c r="D1276" s="250" t="s">
        <v>60</v>
      </c>
      <c r="E1276" s="250">
        <v>2</v>
      </c>
      <c r="F1276" s="78"/>
      <c r="G1276" s="78"/>
      <c r="H1276" s="78"/>
    </row>
    <row r="1277" spans="1:8" ht="38.25">
      <c r="A1277" s="426"/>
      <c r="B1277" s="254" t="s">
        <v>66</v>
      </c>
      <c r="C1277" s="55" t="s">
        <v>878</v>
      </c>
      <c r="D1277" s="250" t="s">
        <v>61</v>
      </c>
      <c r="E1277" s="250">
        <v>2</v>
      </c>
      <c r="F1277" s="78"/>
      <c r="G1277" s="78"/>
      <c r="H1277" s="78"/>
    </row>
    <row r="1278" spans="1:8" ht="25.5">
      <c r="A1278" s="426"/>
      <c r="B1278" s="254" t="s">
        <v>67</v>
      </c>
      <c r="C1278" s="55" t="s">
        <v>890</v>
      </c>
      <c r="D1278" s="250" t="s">
        <v>62</v>
      </c>
      <c r="E1278" s="250">
        <v>3</v>
      </c>
      <c r="F1278" s="78"/>
      <c r="G1278" s="78"/>
      <c r="H1278" s="78"/>
    </row>
    <row r="1279" spans="1:8" ht="25.5">
      <c r="A1279" s="426"/>
      <c r="B1279" s="254" t="s">
        <v>74</v>
      </c>
      <c r="C1279" s="55" t="s">
        <v>891</v>
      </c>
      <c r="D1279" s="250" t="s">
        <v>62</v>
      </c>
      <c r="E1279" s="250">
        <v>3</v>
      </c>
      <c r="F1279" s="78"/>
      <c r="G1279" s="78"/>
      <c r="H1279" s="78"/>
    </row>
    <row r="1280" spans="1:8">
      <c r="A1280" s="426"/>
      <c r="B1280" s="254" t="s">
        <v>69</v>
      </c>
      <c r="C1280" s="55" t="s">
        <v>52</v>
      </c>
      <c r="D1280" s="250" t="s">
        <v>48</v>
      </c>
      <c r="E1280" s="250">
        <v>1</v>
      </c>
      <c r="F1280" s="78"/>
      <c r="G1280" s="78"/>
      <c r="H1280" s="78"/>
    </row>
    <row r="1281" spans="1:8" ht="63.75">
      <c r="A1281" s="426"/>
      <c r="B1281" s="254" t="s">
        <v>70</v>
      </c>
      <c r="C1281" s="55" t="s">
        <v>75</v>
      </c>
      <c r="D1281" s="250" t="s">
        <v>97</v>
      </c>
      <c r="E1281" s="250">
        <v>1</v>
      </c>
      <c r="F1281" s="78"/>
      <c r="G1281" s="78"/>
      <c r="H1281" s="78"/>
    </row>
    <row r="1282" spans="1:8">
      <c r="A1282" s="426" t="s">
        <v>407</v>
      </c>
      <c r="B1282" s="428" t="s">
        <v>259</v>
      </c>
      <c r="C1282" s="428"/>
      <c r="D1282" s="250"/>
      <c r="E1282" s="250"/>
      <c r="F1282" s="78"/>
      <c r="G1282" s="78"/>
      <c r="H1282" s="78"/>
    </row>
    <row r="1283" spans="1:8">
      <c r="A1283" s="426"/>
      <c r="B1283" s="262" t="s">
        <v>250</v>
      </c>
      <c r="C1283" s="262" t="s">
        <v>251</v>
      </c>
      <c r="D1283" s="250" t="s">
        <v>4</v>
      </c>
      <c r="E1283" s="250">
        <v>1</v>
      </c>
      <c r="F1283" s="78"/>
      <c r="G1283" s="78"/>
      <c r="H1283" s="78"/>
    </row>
    <row r="1284" spans="1:8" ht="24.75" customHeight="1">
      <c r="A1284" s="426"/>
      <c r="B1284" s="428" t="s">
        <v>260</v>
      </c>
      <c r="C1284" s="428"/>
      <c r="D1284" s="250"/>
      <c r="E1284" s="250"/>
      <c r="F1284" s="78"/>
      <c r="G1284" s="78"/>
      <c r="H1284" s="78"/>
    </row>
    <row r="1285" spans="1:8">
      <c r="A1285" s="426"/>
      <c r="B1285" s="254" t="s">
        <v>63</v>
      </c>
      <c r="C1285" s="55" t="s">
        <v>880</v>
      </c>
      <c r="D1285" s="250" t="s">
        <v>5</v>
      </c>
      <c r="E1285" s="250">
        <v>1</v>
      </c>
      <c r="F1285" s="78"/>
      <c r="G1285" s="78"/>
      <c r="H1285" s="78"/>
    </row>
    <row r="1286" spans="1:8" ht="25.5">
      <c r="A1286" s="426"/>
      <c r="B1286" s="254" t="s">
        <v>64</v>
      </c>
      <c r="C1286" s="55" t="s">
        <v>1218</v>
      </c>
      <c r="D1286" s="250" t="s">
        <v>62</v>
      </c>
      <c r="E1286" s="250">
        <v>6</v>
      </c>
      <c r="F1286" s="78"/>
      <c r="G1286" s="78"/>
      <c r="H1286" s="78"/>
    </row>
    <row r="1287" spans="1:8" ht="25.5">
      <c r="A1287" s="426"/>
      <c r="B1287" s="254" t="s">
        <v>65</v>
      </c>
      <c r="C1287" s="55" t="s">
        <v>100</v>
      </c>
      <c r="D1287" s="250" t="s">
        <v>60</v>
      </c>
      <c r="E1287" s="250">
        <v>2</v>
      </c>
      <c r="F1287" s="78"/>
      <c r="G1287" s="78"/>
      <c r="H1287" s="78"/>
    </row>
    <row r="1288" spans="1:8">
      <c r="A1288" s="426"/>
      <c r="B1288" s="254" t="s">
        <v>66</v>
      </c>
      <c r="C1288" s="55" t="s">
        <v>52</v>
      </c>
      <c r="D1288" s="250" t="s">
        <v>4</v>
      </c>
      <c r="E1288" s="250">
        <v>1</v>
      </c>
      <c r="F1288" s="78"/>
      <c r="G1288" s="78"/>
      <c r="H1288" s="78"/>
    </row>
    <row r="1289" spans="1:8" ht="24.75" customHeight="1">
      <c r="A1289" s="258" t="s">
        <v>408</v>
      </c>
      <c r="B1289" s="441" t="s">
        <v>1304</v>
      </c>
      <c r="C1289" s="441"/>
      <c r="D1289" s="250"/>
      <c r="E1289" s="250"/>
      <c r="F1289" s="78"/>
      <c r="G1289" s="78"/>
      <c r="H1289" s="78"/>
    </row>
    <row r="1290" spans="1:8" ht="15" customHeight="1">
      <c r="A1290" s="258"/>
      <c r="B1290" s="262" t="s">
        <v>250</v>
      </c>
      <c r="C1290" s="262" t="s">
        <v>251</v>
      </c>
      <c r="D1290" s="250" t="s">
        <v>62</v>
      </c>
      <c r="E1290" s="250">
        <v>12</v>
      </c>
      <c r="F1290" s="78"/>
      <c r="G1290" s="78"/>
      <c r="H1290" s="78"/>
    </row>
    <row r="1291" spans="1:8" ht="39.75" customHeight="1">
      <c r="A1291" s="258" t="s">
        <v>409</v>
      </c>
      <c r="B1291" s="441" t="s">
        <v>824</v>
      </c>
      <c r="C1291" s="441"/>
      <c r="D1291" s="250"/>
      <c r="E1291" s="250"/>
      <c r="F1291" s="78"/>
      <c r="G1291" s="78"/>
      <c r="H1291" s="78"/>
    </row>
    <row r="1292" spans="1:8" ht="14.25" customHeight="1">
      <c r="A1292" s="258"/>
      <c r="B1292" s="246" t="s">
        <v>63</v>
      </c>
      <c r="C1292" s="246" t="s">
        <v>134</v>
      </c>
      <c r="D1292" s="250" t="s">
        <v>5</v>
      </c>
      <c r="E1292" s="250">
        <v>1</v>
      </c>
      <c r="F1292" s="78"/>
      <c r="G1292" s="78"/>
      <c r="H1292" s="78"/>
    </row>
    <row r="1293" spans="1:8" ht="13.5" customHeight="1">
      <c r="A1293" s="258"/>
      <c r="B1293" s="246" t="s">
        <v>122</v>
      </c>
      <c r="C1293" s="246" t="s">
        <v>135</v>
      </c>
      <c r="D1293" s="250" t="s">
        <v>5</v>
      </c>
      <c r="E1293" s="250">
        <v>1</v>
      </c>
      <c r="F1293" s="78"/>
      <c r="G1293" s="78"/>
      <c r="H1293" s="78"/>
    </row>
    <row r="1294" spans="1:8" ht="30.75" customHeight="1">
      <c r="A1294" s="258" t="s">
        <v>444</v>
      </c>
      <c r="B1294" s="441" t="s">
        <v>825</v>
      </c>
      <c r="C1294" s="441"/>
      <c r="D1294" s="250"/>
      <c r="E1294" s="250"/>
      <c r="F1294" s="78"/>
      <c r="G1294" s="78"/>
      <c r="H1294" s="78"/>
    </row>
    <row r="1295" spans="1:8" ht="14.25" customHeight="1">
      <c r="A1295" s="258"/>
      <c r="B1295" s="246" t="s">
        <v>120</v>
      </c>
      <c r="C1295" s="246" t="s">
        <v>121</v>
      </c>
      <c r="D1295" s="250" t="s">
        <v>5</v>
      </c>
      <c r="E1295" s="250">
        <v>1</v>
      </c>
      <c r="F1295" s="78"/>
      <c r="G1295" s="78"/>
      <c r="H1295" s="78"/>
    </row>
    <row r="1296" spans="1:8" ht="17.25" customHeight="1">
      <c r="A1296" s="258"/>
      <c r="B1296" s="246" t="s">
        <v>122</v>
      </c>
      <c r="C1296" s="246" t="s">
        <v>123</v>
      </c>
      <c r="D1296" s="250" t="s">
        <v>5</v>
      </c>
      <c r="E1296" s="250">
        <v>1</v>
      </c>
      <c r="F1296" s="78"/>
      <c r="G1296" s="78"/>
      <c r="H1296" s="78"/>
    </row>
    <row r="1297" spans="1:8" ht="13.5" customHeight="1">
      <c r="A1297" s="258"/>
      <c r="B1297" s="246" t="s">
        <v>122</v>
      </c>
      <c r="C1297" s="246" t="s">
        <v>124</v>
      </c>
      <c r="D1297" s="250" t="s">
        <v>5</v>
      </c>
      <c r="E1297" s="250">
        <v>1</v>
      </c>
      <c r="F1297" s="78"/>
      <c r="G1297" s="78"/>
      <c r="H1297" s="78"/>
    </row>
    <row r="1298" spans="1:8" ht="17.25" customHeight="1">
      <c r="A1298" s="258"/>
      <c r="B1298" s="246" t="s">
        <v>66</v>
      </c>
      <c r="C1298" s="246" t="s">
        <v>125</v>
      </c>
      <c r="D1298" s="250" t="s">
        <v>5</v>
      </c>
      <c r="E1298" s="250">
        <v>1</v>
      </c>
      <c r="F1298" s="78"/>
      <c r="G1298" s="78"/>
      <c r="H1298" s="78"/>
    </row>
    <row r="1299" spans="1:8" ht="41.25" customHeight="1">
      <c r="A1299" s="258" t="s">
        <v>410</v>
      </c>
      <c r="B1299" s="441" t="s">
        <v>263</v>
      </c>
      <c r="C1299" s="441"/>
      <c r="D1299" s="250"/>
      <c r="E1299" s="250"/>
      <c r="F1299" s="78"/>
      <c r="G1299" s="78"/>
      <c r="H1299" s="78"/>
    </row>
    <row r="1300" spans="1:8" ht="19.5" customHeight="1">
      <c r="A1300" s="258"/>
      <c r="B1300" s="246" t="s">
        <v>127</v>
      </c>
      <c r="C1300" s="246" t="s">
        <v>129</v>
      </c>
      <c r="D1300" s="250"/>
      <c r="E1300" s="250"/>
      <c r="F1300" s="78"/>
      <c r="G1300" s="78"/>
      <c r="H1300" s="78"/>
    </row>
    <row r="1301" spans="1:8">
      <c r="A1301" s="258"/>
      <c r="B1301" s="254" t="s">
        <v>63</v>
      </c>
      <c r="C1301" s="55" t="s">
        <v>128</v>
      </c>
      <c r="D1301" s="250" t="s">
        <v>62</v>
      </c>
      <c r="E1301" s="250">
        <f>E1244+1+E1257+1</f>
        <v>4</v>
      </c>
      <c r="F1301" s="78"/>
      <c r="G1301" s="78"/>
      <c r="H1301" s="78"/>
    </row>
    <row r="1302" spans="1:8">
      <c r="A1302" s="258"/>
      <c r="B1302" s="254" t="s">
        <v>64</v>
      </c>
      <c r="C1302" s="55" t="s">
        <v>88</v>
      </c>
      <c r="D1302" s="250" t="s">
        <v>62</v>
      </c>
      <c r="E1302" s="250">
        <f>E1244+E1257</f>
        <v>2</v>
      </c>
      <c r="F1302" s="78"/>
      <c r="G1302" s="78"/>
      <c r="H1302" s="78"/>
    </row>
    <row r="1303" spans="1:8">
      <c r="A1303" s="258"/>
      <c r="B1303" s="254" t="s">
        <v>65</v>
      </c>
      <c r="C1303" s="55" t="s">
        <v>138</v>
      </c>
      <c r="D1303" s="250" t="s">
        <v>5</v>
      </c>
      <c r="E1303" s="250">
        <v>1</v>
      </c>
      <c r="F1303" s="78"/>
      <c r="G1303" s="78"/>
      <c r="H1303" s="78"/>
    </row>
    <row r="1304" spans="1:8">
      <c r="A1304" s="258"/>
      <c r="B1304" s="254" t="s">
        <v>130</v>
      </c>
      <c r="C1304" s="55" t="s">
        <v>131</v>
      </c>
      <c r="D1304" s="250"/>
      <c r="E1304" s="250"/>
      <c r="F1304" s="78"/>
      <c r="G1304" s="78"/>
      <c r="H1304" s="78"/>
    </row>
    <row r="1305" spans="1:8">
      <c r="A1305" s="258"/>
      <c r="B1305" s="254" t="s">
        <v>63</v>
      </c>
      <c r="C1305" s="55" t="s">
        <v>132</v>
      </c>
      <c r="D1305" s="250" t="s">
        <v>62</v>
      </c>
      <c r="E1305" s="250">
        <f>E1290</f>
        <v>12</v>
      </c>
      <c r="F1305" s="78"/>
      <c r="G1305" s="78"/>
      <c r="H1305" s="78"/>
    </row>
    <row r="1306" spans="1:8">
      <c r="A1306" s="258"/>
      <c r="B1306" s="254"/>
      <c r="C1306" s="55"/>
      <c r="D1306" s="250"/>
      <c r="E1306" s="250"/>
      <c r="F1306" s="78"/>
      <c r="G1306" s="78"/>
      <c r="H1306" s="78"/>
    </row>
    <row r="1307" spans="1:8" ht="25.5" customHeight="1">
      <c r="A1307" s="427" t="s">
        <v>411</v>
      </c>
      <c r="B1307" s="427"/>
      <c r="C1307" s="427"/>
      <c r="D1307" s="427"/>
      <c r="E1307" s="427"/>
      <c r="F1307" s="78"/>
      <c r="G1307" s="78"/>
      <c r="H1307" s="78"/>
    </row>
    <row r="1308" spans="1:8" ht="39.75" customHeight="1">
      <c r="A1308" s="423" t="s">
        <v>7</v>
      </c>
      <c r="B1308" s="423"/>
      <c r="C1308" s="423"/>
      <c r="D1308" s="250"/>
      <c r="E1308" s="250"/>
      <c r="F1308" s="78"/>
      <c r="G1308" s="78"/>
      <c r="H1308" s="78"/>
    </row>
    <row r="1309" spans="1:8" ht="38.25" customHeight="1">
      <c r="A1309" s="250" t="s">
        <v>911</v>
      </c>
      <c r="B1309" s="428" t="s">
        <v>1273</v>
      </c>
      <c r="C1309" s="428"/>
      <c r="D1309" s="250" t="s">
        <v>4</v>
      </c>
      <c r="E1309" s="250">
        <v>2</v>
      </c>
      <c r="F1309" s="78"/>
      <c r="G1309" s="78"/>
      <c r="H1309" s="78"/>
    </row>
    <row r="1310" spans="1:8" ht="38.25" customHeight="1">
      <c r="A1310" s="250" t="s">
        <v>912</v>
      </c>
      <c r="B1310" s="428" t="s">
        <v>1274</v>
      </c>
      <c r="C1310" s="428"/>
      <c r="D1310" s="250"/>
      <c r="E1310" s="250"/>
      <c r="F1310" s="78"/>
      <c r="G1310" s="78"/>
      <c r="H1310" s="78"/>
    </row>
    <row r="1311" spans="1:8">
      <c r="A1311" s="250"/>
      <c r="B1311" s="262" t="s">
        <v>611</v>
      </c>
      <c r="C1311" s="262" t="s">
        <v>603</v>
      </c>
      <c r="D1311" s="250" t="s">
        <v>48</v>
      </c>
      <c r="E1311" s="250">
        <v>2</v>
      </c>
      <c r="F1311" s="78"/>
      <c r="G1311" s="78"/>
      <c r="H1311" s="78"/>
    </row>
    <row r="1312" spans="1:8">
      <c r="A1312" s="250"/>
      <c r="B1312" s="262" t="s">
        <v>612</v>
      </c>
      <c r="C1312" s="262" t="s">
        <v>604</v>
      </c>
      <c r="D1312" s="250" t="s">
        <v>48</v>
      </c>
      <c r="E1312" s="250">
        <v>2</v>
      </c>
      <c r="F1312" s="78"/>
      <c r="G1312" s="78"/>
      <c r="H1312" s="78"/>
    </row>
    <row r="1313" spans="1:9" ht="25.5" customHeight="1">
      <c r="A1313" s="250" t="s">
        <v>913</v>
      </c>
      <c r="B1313" s="428" t="s">
        <v>1281</v>
      </c>
      <c r="C1313" s="428"/>
      <c r="D1313" s="250" t="s">
        <v>598</v>
      </c>
      <c r="E1313" s="250">
        <v>6</v>
      </c>
      <c r="F1313" s="78"/>
      <c r="G1313" s="78"/>
      <c r="H1313" s="78"/>
    </row>
    <row r="1314" spans="1:9" ht="38.25" customHeight="1">
      <c r="A1314" s="250" t="s">
        <v>914</v>
      </c>
      <c r="B1314" s="428" t="s">
        <v>1269</v>
      </c>
      <c r="C1314" s="428"/>
      <c r="D1314" s="250" t="s">
        <v>62</v>
      </c>
      <c r="E1314" s="378">
        <v>6</v>
      </c>
      <c r="F1314" s="78"/>
      <c r="G1314" s="78"/>
      <c r="H1314" s="78"/>
    </row>
    <row r="1315" spans="1:9" ht="38.25" customHeight="1">
      <c r="A1315" s="250" t="s">
        <v>915</v>
      </c>
      <c r="B1315" s="428" t="s">
        <v>1277</v>
      </c>
      <c r="C1315" s="428"/>
      <c r="D1315" s="250" t="s">
        <v>62</v>
      </c>
      <c r="E1315" s="250">
        <v>6</v>
      </c>
      <c r="F1315" s="78"/>
      <c r="G1315" s="78"/>
      <c r="H1315" s="78"/>
    </row>
    <row r="1316" spans="1:9" ht="38.25" customHeight="1">
      <c r="A1316" s="250" t="s">
        <v>916</v>
      </c>
      <c r="B1316" s="441" t="s">
        <v>899</v>
      </c>
      <c r="C1316" s="441"/>
      <c r="D1316" s="250" t="s">
        <v>4</v>
      </c>
      <c r="E1316" s="250">
        <v>2</v>
      </c>
      <c r="F1316" s="78"/>
      <c r="G1316" s="78"/>
      <c r="H1316" s="78"/>
    </row>
    <row r="1317" spans="1:9" ht="63.75" customHeight="1">
      <c r="A1317" s="250" t="s">
        <v>917</v>
      </c>
      <c r="B1317" s="441" t="s">
        <v>905</v>
      </c>
      <c r="C1317" s="441"/>
      <c r="D1317" s="250"/>
      <c r="E1317" s="250"/>
      <c r="F1317" s="78"/>
      <c r="G1317" s="78"/>
      <c r="H1317" s="78"/>
    </row>
    <row r="1318" spans="1:9">
      <c r="A1318" s="250"/>
      <c r="B1318" s="60" t="s">
        <v>63</v>
      </c>
      <c r="C1318" s="55" t="s">
        <v>849</v>
      </c>
      <c r="D1318" s="250" t="s">
        <v>5</v>
      </c>
      <c r="E1318" s="250">
        <v>1</v>
      </c>
      <c r="F1318" s="78"/>
      <c r="G1318" s="78"/>
      <c r="H1318" s="78"/>
    </row>
    <row r="1319" spans="1:9" ht="38.25">
      <c r="A1319" s="250"/>
      <c r="B1319" s="60" t="s">
        <v>64</v>
      </c>
      <c r="C1319" s="55" t="s">
        <v>855</v>
      </c>
      <c r="D1319" s="250" t="s">
        <v>5</v>
      </c>
      <c r="E1319" s="250">
        <v>1</v>
      </c>
      <c r="F1319" s="78"/>
      <c r="G1319" s="78"/>
      <c r="H1319" s="78"/>
    </row>
    <row r="1320" spans="1:9">
      <c r="A1320" s="250"/>
      <c r="B1320" s="60" t="s">
        <v>65</v>
      </c>
      <c r="C1320" s="55" t="s">
        <v>851</v>
      </c>
      <c r="D1320" s="250"/>
      <c r="E1320" s="250"/>
      <c r="F1320" s="78"/>
      <c r="G1320" s="78"/>
      <c r="H1320" s="78"/>
    </row>
    <row r="1321" spans="1:9">
      <c r="A1321" s="250"/>
      <c r="B1321" s="60" t="s">
        <v>127</v>
      </c>
      <c r="C1321" s="55" t="s">
        <v>88</v>
      </c>
      <c r="D1321" s="250" t="s">
        <v>0</v>
      </c>
      <c r="E1321" s="250">
        <v>4</v>
      </c>
      <c r="F1321" s="78"/>
      <c r="G1321" s="78"/>
      <c r="H1321" s="78"/>
    </row>
    <row r="1322" spans="1:9">
      <c r="A1322" s="250"/>
      <c r="B1322" s="60" t="s">
        <v>130</v>
      </c>
      <c r="C1322" s="55" t="s">
        <v>843</v>
      </c>
      <c r="D1322" s="250" t="s">
        <v>0</v>
      </c>
      <c r="E1322" s="250">
        <v>6</v>
      </c>
      <c r="F1322" s="78"/>
      <c r="G1322" s="78"/>
      <c r="H1322" s="78"/>
    </row>
    <row r="1323" spans="1:9">
      <c r="A1323" s="394"/>
      <c r="B1323" s="404" t="s">
        <v>66</v>
      </c>
      <c r="C1323" s="405" t="s">
        <v>1326</v>
      </c>
      <c r="D1323" s="406"/>
      <c r="E1323" s="406"/>
      <c r="F1323" s="78"/>
      <c r="G1323" s="78"/>
      <c r="H1323" s="78"/>
      <c r="I1323" s="396"/>
    </row>
    <row r="1324" spans="1:9">
      <c r="A1324" s="394"/>
      <c r="B1324" s="407" t="s">
        <v>127</v>
      </c>
      <c r="C1324" s="408" t="s">
        <v>88</v>
      </c>
      <c r="D1324" s="409" t="s">
        <v>0</v>
      </c>
      <c r="E1324" s="409">
        <v>2</v>
      </c>
      <c r="F1324" s="78"/>
      <c r="G1324" s="78"/>
      <c r="H1324" s="78"/>
      <c r="I1324" s="396"/>
    </row>
    <row r="1325" spans="1:9">
      <c r="A1325" s="394"/>
      <c r="B1325" s="407" t="s">
        <v>130</v>
      </c>
      <c r="C1325" s="408" t="s">
        <v>843</v>
      </c>
      <c r="D1325" s="409" t="s">
        <v>0</v>
      </c>
      <c r="E1325" s="409">
        <v>3</v>
      </c>
      <c r="F1325" s="78"/>
      <c r="G1325" s="78"/>
      <c r="H1325" s="78"/>
      <c r="I1325" s="396"/>
    </row>
    <row r="1326" spans="1:9" ht="25.5">
      <c r="A1326" s="394"/>
      <c r="B1326" s="407" t="s">
        <v>67</v>
      </c>
      <c r="C1326" s="408" t="s">
        <v>853</v>
      </c>
      <c r="D1326" s="409"/>
      <c r="E1326" s="409"/>
      <c r="F1326" s="78"/>
      <c r="G1326" s="78"/>
      <c r="H1326" s="78"/>
    </row>
    <row r="1327" spans="1:9">
      <c r="A1327" s="394"/>
      <c r="B1327" s="407" t="s">
        <v>127</v>
      </c>
      <c r="C1327" s="408" t="s">
        <v>1294</v>
      </c>
      <c r="D1327" s="409" t="s">
        <v>48</v>
      </c>
      <c r="E1327" s="409">
        <v>11</v>
      </c>
      <c r="F1327" s="78"/>
      <c r="G1327" s="78"/>
      <c r="H1327" s="78"/>
    </row>
    <row r="1328" spans="1:9">
      <c r="A1328" s="394"/>
      <c r="B1328" s="407" t="s">
        <v>74</v>
      </c>
      <c r="C1328" s="408" t="s">
        <v>110</v>
      </c>
      <c r="D1328" s="409" t="s">
        <v>114</v>
      </c>
      <c r="E1328" s="409"/>
      <c r="F1328" s="78"/>
      <c r="G1328" s="78"/>
      <c r="H1328" s="78"/>
    </row>
    <row r="1329" spans="1:8">
      <c r="A1329" s="394"/>
      <c r="B1329" s="407" t="s">
        <v>69</v>
      </c>
      <c r="C1329" s="408" t="s">
        <v>852</v>
      </c>
      <c r="D1329" s="409" t="s">
        <v>114</v>
      </c>
      <c r="E1329" s="409"/>
      <c r="F1329" s="78"/>
      <c r="G1329" s="78"/>
      <c r="H1329" s="78"/>
    </row>
    <row r="1330" spans="1:8">
      <c r="A1330" s="394"/>
      <c r="B1330" s="407" t="s">
        <v>70</v>
      </c>
      <c r="C1330" s="408" t="s">
        <v>850</v>
      </c>
      <c r="D1330" s="409" t="s">
        <v>5</v>
      </c>
      <c r="E1330" s="409">
        <v>1</v>
      </c>
      <c r="F1330" s="78"/>
      <c r="G1330" s="78"/>
      <c r="H1330" s="78"/>
    </row>
    <row r="1331" spans="1:8">
      <c r="A1331" s="250"/>
      <c r="C1331" s="264"/>
      <c r="D1331" s="250"/>
      <c r="E1331" s="250"/>
      <c r="F1331" s="78"/>
      <c r="G1331" s="78"/>
      <c r="H1331" s="78"/>
    </row>
    <row r="1332" spans="1:8" ht="15" customHeight="1">
      <c r="A1332" s="284" t="s">
        <v>412</v>
      </c>
      <c r="B1332" s="424" t="s">
        <v>8</v>
      </c>
      <c r="C1332" s="424"/>
      <c r="D1332" s="424"/>
      <c r="E1332" s="424"/>
      <c r="F1332" s="78"/>
      <c r="G1332" s="78"/>
      <c r="H1332" s="78"/>
    </row>
    <row r="1333" spans="1:8">
      <c r="A1333" s="250" t="s">
        <v>413</v>
      </c>
      <c r="C1333" s="264" t="s">
        <v>114</v>
      </c>
      <c r="D1333" s="250"/>
      <c r="E1333" s="250"/>
      <c r="F1333" s="78"/>
      <c r="G1333" s="78"/>
      <c r="H1333" s="78"/>
    </row>
    <row r="1334" spans="1:8" ht="29.25" customHeight="1">
      <c r="A1334" s="250" t="s">
        <v>414</v>
      </c>
      <c r="C1334" s="55" t="s">
        <v>264</v>
      </c>
      <c r="D1334" s="250" t="s">
        <v>4</v>
      </c>
      <c r="E1334" s="250">
        <v>2</v>
      </c>
      <c r="F1334" s="78"/>
      <c r="G1334" s="78"/>
      <c r="H1334" s="78"/>
    </row>
    <row r="1335" spans="1:8" ht="25.5">
      <c r="A1335" s="250" t="s">
        <v>415</v>
      </c>
      <c r="C1335" s="78" t="s">
        <v>115</v>
      </c>
      <c r="D1335" s="426" t="s">
        <v>114</v>
      </c>
      <c r="E1335" s="426"/>
      <c r="F1335" s="78"/>
      <c r="G1335" s="78"/>
      <c r="H1335" s="78"/>
    </row>
    <row r="1336" spans="1:8" ht="51">
      <c r="A1336" s="250" t="s">
        <v>416</v>
      </c>
      <c r="C1336" s="55" t="s">
        <v>1314</v>
      </c>
      <c r="D1336" s="250" t="s">
        <v>4</v>
      </c>
      <c r="E1336" s="250">
        <v>2</v>
      </c>
      <c r="F1336" s="78"/>
      <c r="G1336" s="78"/>
      <c r="H1336" s="78"/>
    </row>
    <row r="1337" spans="1:8" ht="25.5">
      <c r="A1337" s="250" t="s">
        <v>417</v>
      </c>
      <c r="B1337" s="114"/>
      <c r="C1337" s="78" t="s">
        <v>1165</v>
      </c>
      <c r="D1337" s="261"/>
      <c r="E1337" s="261"/>
      <c r="F1337" s="78"/>
      <c r="G1337" s="78"/>
      <c r="H1337" s="78"/>
    </row>
    <row r="1338" spans="1:8">
      <c r="A1338" s="250"/>
      <c r="B1338" s="114" t="s">
        <v>611</v>
      </c>
      <c r="C1338" s="78" t="s">
        <v>1167</v>
      </c>
      <c r="D1338" s="250" t="s">
        <v>114</v>
      </c>
      <c r="E1338" s="250"/>
      <c r="F1338" s="78"/>
      <c r="G1338" s="78"/>
      <c r="H1338" s="78"/>
    </row>
    <row r="1339" spans="1:8">
      <c r="A1339" s="250"/>
      <c r="B1339" s="114" t="s">
        <v>612</v>
      </c>
      <c r="C1339" s="78" t="s">
        <v>1168</v>
      </c>
      <c r="D1339" s="250" t="s">
        <v>5</v>
      </c>
      <c r="E1339" s="250">
        <v>1</v>
      </c>
      <c r="F1339" s="78"/>
      <c r="G1339" s="78"/>
      <c r="H1339" s="78"/>
    </row>
    <row r="1340" spans="1:8">
      <c r="A1340" s="250"/>
      <c r="B1340" s="114" t="s">
        <v>613</v>
      </c>
      <c r="C1340" s="78" t="s">
        <v>1169</v>
      </c>
      <c r="D1340" s="250" t="s">
        <v>5</v>
      </c>
      <c r="E1340" s="250">
        <v>1</v>
      </c>
      <c r="F1340" s="78"/>
      <c r="G1340" s="78"/>
      <c r="H1340" s="78"/>
    </row>
    <row r="1341" spans="1:8" ht="30.75" customHeight="1">
      <c r="A1341" s="250" t="s">
        <v>1174</v>
      </c>
      <c r="C1341" s="303" t="s">
        <v>1158</v>
      </c>
      <c r="D1341" s="421" t="s">
        <v>114</v>
      </c>
      <c r="E1341" s="421"/>
      <c r="F1341" s="78"/>
      <c r="G1341" s="78"/>
      <c r="H1341" s="78"/>
    </row>
    <row r="1342" spans="1:8" ht="22.5" customHeight="1">
      <c r="A1342" s="284" t="s">
        <v>418</v>
      </c>
      <c r="B1342" s="424" t="s">
        <v>139</v>
      </c>
      <c r="C1342" s="424"/>
      <c r="D1342" s="424"/>
      <c r="E1342" s="424"/>
      <c r="F1342" s="78"/>
      <c r="G1342" s="78"/>
      <c r="H1342" s="78"/>
    </row>
    <row r="1343" spans="1:8">
      <c r="A1343" s="250"/>
      <c r="C1343" s="428" t="s">
        <v>193</v>
      </c>
      <c r="D1343" s="428"/>
      <c r="E1343" s="428"/>
      <c r="F1343" s="78"/>
      <c r="G1343" s="78"/>
      <c r="H1343" s="78"/>
    </row>
    <row r="1344" spans="1:8">
      <c r="A1344" s="250"/>
      <c r="C1344" s="262" t="s">
        <v>114</v>
      </c>
      <c r="D1344" s="258"/>
      <c r="E1344" s="258"/>
      <c r="F1344" s="78"/>
      <c r="G1344" s="78"/>
      <c r="H1344" s="78"/>
    </row>
    <row r="1345" spans="1:8" ht="15.75" customHeight="1">
      <c r="A1345" s="316"/>
      <c r="B1345" s="428" t="s">
        <v>143</v>
      </c>
      <c r="C1345" s="428"/>
      <c r="D1345" s="428"/>
      <c r="E1345" s="428"/>
      <c r="F1345" s="78"/>
      <c r="G1345" s="78"/>
      <c r="H1345" s="78"/>
    </row>
    <row r="1346" spans="1:8" ht="25.5">
      <c r="A1346" s="316" t="s">
        <v>419</v>
      </c>
      <c r="C1346" s="55" t="s">
        <v>267</v>
      </c>
      <c r="D1346" s="250" t="s">
        <v>48</v>
      </c>
      <c r="E1346" s="250">
        <v>2</v>
      </c>
      <c r="F1346" s="78"/>
      <c r="G1346" s="78"/>
      <c r="H1346" s="78"/>
    </row>
    <row r="1347" spans="1:8">
      <c r="A1347" s="316"/>
      <c r="C1347" s="264" t="s">
        <v>1154</v>
      </c>
      <c r="D1347" s="250"/>
      <c r="E1347" s="250"/>
      <c r="F1347" s="78"/>
      <c r="G1347" s="78"/>
      <c r="H1347" s="78"/>
    </row>
    <row r="1348" spans="1:8" ht="25.5">
      <c r="A1348" s="316"/>
      <c r="B1348" s="60" t="s">
        <v>127</v>
      </c>
      <c r="C1348" s="55" t="s">
        <v>266</v>
      </c>
      <c r="D1348" s="250" t="s">
        <v>48</v>
      </c>
      <c r="E1348" s="250">
        <v>1</v>
      </c>
      <c r="F1348" s="78"/>
      <c r="G1348" s="78"/>
      <c r="H1348" s="78"/>
    </row>
    <row r="1349" spans="1:8">
      <c r="A1349" s="274"/>
      <c r="B1349" s="60" t="s">
        <v>130</v>
      </c>
      <c r="C1349" s="55" t="s">
        <v>999</v>
      </c>
      <c r="D1349" s="250" t="s">
        <v>48</v>
      </c>
      <c r="E1349" s="250">
        <v>2</v>
      </c>
      <c r="F1349" s="78"/>
      <c r="G1349" s="78"/>
      <c r="H1349" s="78"/>
    </row>
    <row r="1350" spans="1:8">
      <c r="A1350" s="274"/>
      <c r="B1350" s="60" t="s">
        <v>177</v>
      </c>
      <c r="C1350" s="55" t="s">
        <v>885</v>
      </c>
      <c r="D1350" s="250" t="s">
        <v>48</v>
      </c>
      <c r="E1350" s="250">
        <v>1</v>
      </c>
      <c r="F1350" s="78"/>
      <c r="G1350" s="78"/>
      <c r="H1350" s="78"/>
    </row>
    <row r="1351" spans="1:8" ht="38.25">
      <c r="A1351" s="316"/>
      <c r="B1351" s="60" t="s">
        <v>180</v>
      </c>
      <c r="C1351" s="55" t="s">
        <v>1153</v>
      </c>
      <c r="D1351" s="250" t="s">
        <v>48</v>
      </c>
      <c r="E1351" s="250">
        <v>1</v>
      </c>
      <c r="F1351" s="78"/>
      <c r="G1351" s="78"/>
      <c r="H1351" s="78"/>
    </row>
    <row r="1352" spans="1:8" ht="25.5">
      <c r="A1352" s="316" t="s">
        <v>265</v>
      </c>
      <c r="C1352" s="55" t="s">
        <v>268</v>
      </c>
      <c r="D1352" s="250" t="s">
        <v>48</v>
      </c>
      <c r="E1352" s="250">
        <v>2</v>
      </c>
      <c r="F1352" s="78"/>
      <c r="G1352" s="78"/>
      <c r="H1352" s="78"/>
    </row>
    <row r="1353" spans="1:8">
      <c r="A1353" s="316"/>
      <c r="C1353" s="264" t="s">
        <v>1154</v>
      </c>
      <c r="D1353" s="250"/>
      <c r="E1353" s="250"/>
      <c r="F1353" s="78"/>
      <c r="G1353" s="78"/>
      <c r="H1353" s="78"/>
    </row>
    <row r="1354" spans="1:8" ht="25.5">
      <c r="A1354" s="316"/>
      <c r="B1354" s="60" t="s">
        <v>127</v>
      </c>
      <c r="C1354" s="55" t="s">
        <v>266</v>
      </c>
      <c r="D1354" s="250" t="s">
        <v>48</v>
      </c>
      <c r="E1354" s="250">
        <v>1</v>
      </c>
      <c r="F1354" s="78"/>
      <c r="G1354" s="78"/>
      <c r="H1354" s="78"/>
    </row>
    <row r="1355" spans="1:8">
      <c r="A1355" s="274"/>
      <c r="B1355" s="60" t="s">
        <v>130</v>
      </c>
      <c r="C1355" s="55" t="s">
        <v>999</v>
      </c>
      <c r="D1355" s="250" t="s">
        <v>48</v>
      </c>
      <c r="E1355" s="250">
        <v>2</v>
      </c>
      <c r="F1355" s="78"/>
      <c r="G1355" s="78"/>
      <c r="H1355" s="78"/>
    </row>
    <row r="1356" spans="1:8">
      <c r="A1356" s="274"/>
      <c r="B1356" s="60" t="s">
        <v>177</v>
      </c>
      <c r="C1356" s="55" t="s">
        <v>885</v>
      </c>
      <c r="D1356" s="250" t="s">
        <v>48</v>
      </c>
      <c r="E1356" s="250">
        <v>1</v>
      </c>
      <c r="F1356" s="78"/>
      <c r="G1356" s="78"/>
      <c r="H1356" s="78"/>
    </row>
    <row r="1357" spans="1:8" ht="38.25">
      <c r="A1357" s="316"/>
      <c r="B1357" s="60" t="s">
        <v>180</v>
      </c>
      <c r="C1357" s="55" t="s">
        <v>1153</v>
      </c>
      <c r="D1357" s="250" t="s">
        <v>48</v>
      </c>
      <c r="E1357" s="250">
        <v>1</v>
      </c>
      <c r="F1357" s="78"/>
      <c r="G1357" s="78"/>
      <c r="H1357" s="78"/>
    </row>
    <row r="1358" spans="1:8" ht="25.5">
      <c r="A1358" s="316" t="s">
        <v>420</v>
      </c>
      <c r="C1358" s="55" t="s">
        <v>269</v>
      </c>
      <c r="D1358" s="250" t="s">
        <v>48</v>
      </c>
      <c r="E1358" s="250">
        <v>1</v>
      </c>
      <c r="F1358" s="78"/>
      <c r="G1358" s="78"/>
      <c r="H1358" s="78"/>
    </row>
    <row r="1359" spans="1:8" ht="25.5">
      <c r="A1359" s="316"/>
      <c r="B1359" s="60" t="s">
        <v>127</v>
      </c>
      <c r="C1359" s="55" t="s">
        <v>266</v>
      </c>
      <c r="D1359" s="250" t="s">
        <v>48</v>
      </c>
      <c r="E1359" s="250">
        <v>1</v>
      </c>
      <c r="F1359" s="78"/>
      <c r="G1359" s="78"/>
      <c r="H1359" s="78"/>
    </row>
    <row r="1360" spans="1:8">
      <c r="A1360" s="274"/>
      <c r="B1360" s="60" t="s">
        <v>130</v>
      </c>
      <c r="C1360" s="55" t="s">
        <v>680</v>
      </c>
      <c r="D1360" s="250" t="s">
        <v>48</v>
      </c>
      <c r="E1360" s="250">
        <v>1</v>
      </c>
      <c r="F1360" s="78"/>
      <c r="G1360" s="78"/>
      <c r="H1360" s="78"/>
    </row>
    <row r="1361" spans="1:8">
      <c r="A1361" s="274"/>
      <c r="B1361" s="60" t="s">
        <v>177</v>
      </c>
      <c r="C1361" s="55" t="s">
        <v>885</v>
      </c>
      <c r="D1361" s="250" t="s">
        <v>48</v>
      </c>
      <c r="E1361" s="250">
        <v>1</v>
      </c>
      <c r="F1361" s="78"/>
      <c r="G1361" s="78"/>
      <c r="H1361" s="78"/>
    </row>
    <row r="1362" spans="1:8" ht="38.25">
      <c r="A1362" s="316"/>
      <c r="B1362" s="60" t="s">
        <v>180</v>
      </c>
      <c r="C1362" s="55" t="s">
        <v>1153</v>
      </c>
      <c r="D1362" s="250" t="s">
        <v>48</v>
      </c>
      <c r="E1362" s="250">
        <v>1</v>
      </c>
      <c r="F1362" s="78"/>
      <c r="G1362" s="78"/>
      <c r="H1362" s="78"/>
    </row>
    <row r="1363" spans="1:8">
      <c r="A1363" s="316" t="s">
        <v>420</v>
      </c>
      <c r="C1363" s="55" t="s">
        <v>140</v>
      </c>
      <c r="D1363" s="250" t="s">
        <v>48</v>
      </c>
      <c r="E1363" s="250">
        <v>1</v>
      </c>
      <c r="F1363" s="78"/>
      <c r="G1363" s="78"/>
      <c r="H1363" s="78"/>
    </row>
    <row r="1364" spans="1:8" ht="25.5">
      <c r="A1364" s="316"/>
      <c r="B1364" s="60" t="s">
        <v>127</v>
      </c>
      <c r="C1364" s="55" t="s">
        <v>266</v>
      </c>
      <c r="D1364" s="250" t="s">
        <v>44</v>
      </c>
      <c r="E1364" s="250"/>
      <c r="F1364" s="78"/>
      <c r="G1364" s="78"/>
      <c r="H1364" s="78"/>
    </row>
    <row r="1365" spans="1:8">
      <c r="A1365" s="316"/>
      <c r="B1365" s="60" t="s">
        <v>130</v>
      </c>
      <c r="C1365" s="55" t="s">
        <v>181</v>
      </c>
      <c r="D1365" s="250"/>
      <c r="E1365" s="250"/>
      <c r="F1365" s="78"/>
      <c r="G1365" s="78"/>
      <c r="H1365" s="78"/>
    </row>
    <row r="1366" spans="1:8">
      <c r="A1366" s="316"/>
      <c r="B1366" s="280" t="s">
        <v>63</v>
      </c>
      <c r="C1366" s="55" t="s">
        <v>669</v>
      </c>
      <c r="D1366" s="250" t="s">
        <v>48</v>
      </c>
      <c r="E1366" s="250">
        <f>E1346+E1352+E1358</f>
        <v>5</v>
      </c>
      <c r="F1366" s="78"/>
      <c r="G1366" s="78"/>
      <c r="H1366" s="78"/>
    </row>
    <row r="1367" spans="1:8">
      <c r="A1367" s="316"/>
      <c r="B1367" s="280" t="s">
        <v>64</v>
      </c>
      <c r="C1367" s="55" t="s">
        <v>670</v>
      </c>
      <c r="D1367" s="250" t="s">
        <v>48</v>
      </c>
      <c r="E1367" s="250">
        <v>1</v>
      </c>
      <c r="F1367" s="78"/>
      <c r="G1367" s="78"/>
      <c r="H1367" s="78"/>
    </row>
    <row r="1368" spans="1:8" ht="25.5">
      <c r="A1368" s="316"/>
      <c r="B1368" s="60" t="s">
        <v>177</v>
      </c>
      <c r="C1368" s="55" t="s">
        <v>1155</v>
      </c>
      <c r="D1368" s="250" t="s">
        <v>48</v>
      </c>
      <c r="E1368" s="250">
        <v>1</v>
      </c>
      <c r="F1368" s="78"/>
      <c r="G1368" s="78"/>
      <c r="H1368" s="78"/>
    </row>
    <row r="1369" spans="1:8" ht="38.25">
      <c r="A1369" s="316"/>
      <c r="B1369" s="60" t="s">
        <v>180</v>
      </c>
      <c r="C1369" s="55" t="s">
        <v>1153</v>
      </c>
      <c r="D1369" s="250" t="s">
        <v>48</v>
      </c>
      <c r="E1369" s="250">
        <v>1</v>
      </c>
      <c r="F1369" s="78"/>
      <c r="G1369" s="78"/>
      <c r="H1369" s="78"/>
    </row>
    <row r="1370" spans="1:8">
      <c r="A1370" s="316" t="s">
        <v>421</v>
      </c>
      <c r="C1370" s="55" t="s">
        <v>146</v>
      </c>
      <c r="D1370" s="250"/>
      <c r="E1370" s="250"/>
      <c r="F1370" s="78"/>
      <c r="G1370" s="78"/>
      <c r="H1370" s="78"/>
    </row>
    <row r="1371" spans="1:8">
      <c r="A1371" s="316"/>
      <c r="B1371" s="60" t="s">
        <v>127</v>
      </c>
      <c r="C1371" s="55" t="s">
        <v>859</v>
      </c>
      <c r="D1371" s="250" t="s">
        <v>62</v>
      </c>
      <c r="E1371" s="250">
        <f>(E1346+E1352)*2</f>
        <v>8</v>
      </c>
      <c r="F1371" s="78"/>
      <c r="G1371" s="78"/>
      <c r="H1371" s="78"/>
    </row>
    <row r="1372" spans="1:8" ht="25.5">
      <c r="A1372" s="316"/>
      <c r="B1372" s="60" t="s">
        <v>130</v>
      </c>
      <c r="C1372" s="55" t="s">
        <v>189</v>
      </c>
      <c r="D1372" s="250" t="s">
        <v>95</v>
      </c>
      <c r="E1372" s="250">
        <v>1</v>
      </c>
      <c r="F1372" s="78"/>
      <c r="G1372" s="78"/>
      <c r="H1372" s="78"/>
    </row>
    <row r="1373" spans="1:8">
      <c r="A1373" s="250"/>
      <c r="C1373" s="264" t="s">
        <v>147</v>
      </c>
      <c r="D1373" s="250"/>
      <c r="E1373" s="250"/>
      <c r="F1373" s="78"/>
      <c r="G1373" s="78"/>
      <c r="H1373" s="78"/>
    </row>
    <row r="1374" spans="1:8" ht="25.5">
      <c r="A1374" s="316" t="s">
        <v>422</v>
      </c>
      <c r="C1374" s="55" t="s">
        <v>148</v>
      </c>
      <c r="D1374" s="250" t="s">
        <v>4</v>
      </c>
      <c r="E1374" s="250">
        <v>2</v>
      </c>
      <c r="F1374" s="78"/>
      <c r="G1374" s="78"/>
      <c r="H1374" s="78"/>
    </row>
    <row r="1375" spans="1:8">
      <c r="A1375" s="316"/>
      <c r="C1375" s="264" t="s">
        <v>1154</v>
      </c>
      <c r="D1375" s="250"/>
      <c r="E1375" s="250"/>
      <c r="F1375" s="78"/>
      <c r="G1375" s="78"/>
      <c r="H1375" s="78"/>
    </row>
    <row r="1376" spans="1:8" ht="25.5">
      <c r="A1376" s="316"/>
      <c r="B1376" s="60" t="s">
        <v>127</v>
      </c>
      <c r="C1376" s="55" t="s">
        <v>184</v>
      </c>
      <c r="D1376" s="250" t="s">
        <v>48</v>
      </c>
      <c r="E1376" s="250">
        <v>1</v>
      </c>
      <c r="F1376" s="78"/>
      <c r="G1376" s="78"/>
      <c r="H1376" s="78"/>
    </row>
    <row r="1377" spans="1:8">
      <c r="A1377" s="316"/>
      <c r="B1377" s="60" t="s">
        <v>130</v>
      </c>
      <c r="C1377" s="55" t="s">
        <v>886</v>
      </c>
      <c r="D1377" s="250" t="s">
        <v>4</v>
      </c>
      <c r="E1377" s="250">
        <v>1</v>
      </c>
      <c r="F1377" s="78"/>
      <c r="G1377" s="78"/>
      <c r="H1377" s="78"/>
    </row>
    <row r="1378" spans="1:8">
      <c r="A1378" s="316"/>
      <c r="B1378" s="60" t="s">
        <v>177</v>
      </c>
      <c r="C1378" s="55" t="s">
        <v>858</v>
      </c>
      <c r="D1378" s="250" t="s">
        <v>4</v>
      </c>
      <c r="E1378" s="250">
        <v>1</v>
      </c>
      <c r="F1378" s="78"/>
      <c r="G1378" s="78"/>
      <c r="H1378" s="78"/>
    </row>
    <row r="1379" spans="1:8" ht="25.5">
      <c r="A1379" s="316"/>
      <c r="B1379" s="60" t="s">
        <v>180</v>
      </c>
      <c r="C1379" s="55" t="s">
        <v>183</v>
      </c>
      <c r="D1379" s="250" t="s">
        <v>48</v>
      </c>
      <c r="E1379" s="250">
        <v>1</v>
      </c>
      <c r="F1379" s="78"/>
      <c r="G1379" s="78"/>
      <c r="H1379" s="78"/>
    </row>
    <row r="1380" spans="1:8">
      <c r="A1380" s="316" t="s">
        <v>423</v>
      </c>
      <c r="C1380" s="55" t="s">
        <v>146</v>
      </c>
      <c r="D1380" s="250"/>
      <c r="E1380" s="250"/>
      <c r="F1380" s="78"/>
      <c r="G1380" s="78"/>
      <c r="H1380" s="78"/>
    </row>
    <row r="1381" spans="1:8">
      <c r="A1381" s="316"/>
      <c r="B1381" s="60" t="s">
        <v>127</v>
      </c>
      <c r="C1381" s="55" t="s">
        <v>188</v>
      </c>
      <c r="D1381" s="250" t="s">
        <v>62</v>
      </c>
      <c r="E1381" s="250">
        <f>E1374*2</f>
        <v>4</v>
      </c>
      <c r="F1381" s="78"/>
      <c r="G1381" s="78"/>
      <c r="H1381" s="78"/>
    </row>
    <row r="1382" spans="1:8" ht="22.5" customHeight="1">
      <c r="A1382" s="316"/>
      <c r="B1382" s="60" t="s">
        <v>130</v>
      </c>
      <c r="C1382" s="55" t="s">
        <v>189</v>
      </c>
      <c r="D1382" s="250" t="s">
        <v>48</v>
      </c>
      <c r="E1382" s="250">
        <v>1</v>
      </c>
      <c r="F1382" s="78"/>
      <c r="G1382" s="78"/>
      <c r="H1382" s="78"/>
    </row>
    <row r="1383" spans="1:8">
      <c r="A1383" s="250" t="s">
        <v>424</v>
      </c>
      <c r="B1383" s="428" t="s">
        <v>163</v>
      </c>
      <c r="C1383" s="428"/>
      <c r="E1383" s="250"/>
      <c r="F1383" s="78"/>
      <c r="G1383" s="78"/>
      <c r="H1383" s="78"/>
    </row>
    <row r="1384" spans="1:8">
      <c r="A1384" s="250"/>
      <c r="B1384" s="60" t="s">
        <v>63</v>
      </c>
      <c r="C1384" s="55" t="s">
        <v>865</v>
      </c>
      <c r="E1384" s="250"/>
      <c r="F1384" s="78"/>
      <c r="G1384" s="78"/>
      <c r="H1384" s="78"/>
    </row>
    <row r="1385" spans="1:8">
      <c r="A1385" s="250"/>
      <c r="B1385" s="114" t="s">
        <v>127</v>
      </c>
      <c r="C1385" s="55" t="s">
        <v>192</v>
      </c>
      <c r="D1385" s="250" t="s">
        <v>62</v>
      </c>
      <c r="E1385" s="250" t="s">
        <v>44</v>
      </c>
      <c r="F1385" s="78"/>
      <c r="G1385" s="78"/>
      <c r="H1385" s="78"/>
    </row>
    <row r="1386" spans="1:8">
      <c r="A1386" s="250"/>
      <c r="B1386" s="114" t="s">
        <v>130</v>
      </c>
      <c r="C1386" s="55" t="s">
        <v>174</v>
      </c>
      <c r="D1386" s="250" t="s">
        <v>62</v>
      </c>
      <c r="E1386" s="250">
        <f>E1346+E1352+E1358</f>
        <v>5</v>
      </c>
      <c r="F1386" s="78"/>
      <c r="G1386" s="78"/>
      <c r="H1386" s="78"/>
    </row>
    <row r="1387" spans="1:8">
      <c r="A1387" s="250"/>
      <c r="B1387" s="114" t="s">
        <v>177</v>
      </c>
      <c r="C1387" s="55" t="s">
        <v>695</v>
      </c>
      <c r="D1387" s="250" t="s">
        <v>62</v>
      </c>
      <c r="E1387" s="250">
        <f>2</f>
        <v>2</v>
      </c>
      <c r="F1387" s="78"/>
      <c r="G1387" s="78"/>
      <c r="H1387" s="78"/>
    </row>
    <row r="1388" spans="1:8" ht="25.5">
      <c r="A1388" s="250"/>
      <c r="B1388" s="60" t="s">
        <v>64</v>
      </c>
      <c r="C1388" s="55" t="s">
        <v>863</v>
      </c>
      <c r="D1388" s="250" t="s">
        <v>4</v>
      </c>
      <c r="E1388" s="250">
        <v>2</v>
      </c>
      <c r="F1388" s="78"/>
      <c r="G1388" s="78"/>
      <c r="H1388" s="78"/>
    </row>
    <row r="1389" spans="1:8">
      <c r="A1389" s="250"/>
      <c r="B1389" s="60" t="s">
        <v>65</v>
      </c>
      <c r="C1389" s="55" t="s">
        <v>696</v>
      </c>
      <c r="D1389" s="250" t="s">
        <v>5</v>
      </c>
      <c r="E1389" s="250">
        <v>1</v>
      </c>
      <c r="F1389" s="78"/>
      <c r="G1389" s="78"/>
      <c r="H1389" s="78"/>
    </row>
    <row r="1390" spans="1:8">
      <c r="A1390" s="250"/>
      <c r="B1390" s="60" t="s">
        <v>66</v>
      </c>
      <c r="C1390" s="55" t="s">
        <v>167</v>
      </c>
      <c r="D1390" s="250" t="s">
        <v>4</v>
      </c>
      <c r="E1390" s="250">
        <v>1</v>
      </c>
      <c r="F1390" s="78"/>
      <c r="G1390" s="78"/>
      <c r="H1390" s="78"/>
    </row>
    <row r="1391" spans="1:8">
      <c r="A1391" s="250"/>
      <c r="B1391" s="60" t="s">
        <v>67</v>
      </c>
      <c r="C1391" s="60" t="s">
        <v>864</v>
      </c>
      <c r="D1391" s="250" t="s">
        <v>4</v>
      </c>
      <c r="E1391" s="250">
        <v>2</v>
      </c>
      <c r="F1391" s="78"/>
      <c r="G1391" s="78"/>
      <c r="H1391" s="78"/>
    </row>
    <row r="1392" spans="1:8">
      <c r="A1392" s="250"/>
      <c r="B1392" s="60" t="s">
        <v>74</v>
      </c>
      <c r="C1392" s="55" t="s">
        <v>662</v>
      </c>
      <c r="D1392" s="250" t="s">
        <v>4</v>
      </c>
      <c r="E1392" s="250">
        <v>1</v>
      </c>
      <c r="F1392" s="78"/>
      <c r="G1392" s="78"/>
      <c r="H1392" s="78"/>
    </row>
    <row r="1393" spans="1:8">
      <c r="A1393" s="250"/>
      <c r="B1393" s="60" t="s">
        <v>69</v>
      </c>
      <c r="C1393" s="55" t="s">
        <v>663</v>
      </c>
      <c r="D1393" s="250" t="s">
        <v>4</v>
      </c>
      <c r="E1393" s="250">
        <v>2</v>
      </c>
      <c r="F1393" s="78"/>
      <c r="G1393" s="78"/>
      <c r="H1393" s="78"/>
    </row>
    <row r="1394" spans="1:8" ht="25.5">
      <c r="A1394" s="250"/>
      <c r="B1394" s="60" t="s">
        <v>70</v>
      </c>
      <c r="C1394" s="55" t="s">
        <v>708</v>
      </c>
      <c r="D1394" s="250" t="s">
        <v>62</v>
      </c>
      <c r="E1394" s="250">
        <v>1</v>
      </c>
      <c r="F1394" s="78"/>
      <c r="G1394" s="78"/>
      <c r="H1394" s="78"/>
    </row>
    <row r="1395" spans="1:8">
      <c r="A1395" s="250"/>
      <c r="B1395" s="60" t="s">
        <v>175</v>
      </c>
      <c r="C1395" s="55" t="s">
        <v>768</v>
      </c>
      <c r="D1395" s="250"/>
      <c r="E1395" s="250"/>
      <c r="F1395" s="78"/>
      <c r="G1395" s="78"/>
      <c r="H1395" s="78"/>
    </row>
    <row r="1396" spans="1:8" ht="25.5">
      <c r="A1396" s="250"/>
      <c r="B1396" s="253" t="s">
        <v>72</v>
      </c>
      <c r="C1396" s="55" t="s">
        <v>189</v>
      </c>
      <c r="D1396" s="250" t="s">
        <v>5</v>
      </c>
      <c r="E1396" s="65">
        <v>1</v>
      </c>
      <c r="F1396" s="78"/>
      <c r="G1396" s="78"/>
      <c r="H1396" s="78"/>
    </row>
    <row r="1397" spans="1:8">
      <c r="A1397" s="250"/>
      <c r="B1397" s="60" t="s">
        <v>176</v>
      </c>
      <c r="C1397" s="55" t="s">
        <v>710</v>
      </c>
      <c r="D1397" s="250" t="s">
        <v>5</v>
      </c>
      <c r="E1397" s="250">
        <v>1</v>
      </c>
      <c r="F1397" s="78"/>
      <c r="G1397" s="78"/>
      <c r="H1397" s="78"/>
    </row>
    <row r="1398" spans="1:8">
      <c r="A1398" s="250" t="s">
        <v>425</v>
      </c>
      <c r="B1398" s="422" t="s">
        <v>231</v>
      </c>
      <c r="C1398" s="422"/>
      <c r="D1398" s="422"/>
      <c r="E1398" s="250"/>
      <c r="F1398" s="78"/>
      <c r="G1398" s="78"/>
      <c r="H1398" s="78"/>
    </row>
    <row r="1399" spans="1:8">
      <c r="A1399" s="250"/>
      <c r="B1399" s="60" t="s">
        <v>127</v>
      </c>
      <c r="C1399" s="246" t="s">
        <v>817</v>
      </c>
      <c r="D1399" s="247"/>
      <c r="E1399" s="250"/>
      <c r="F1399" s="78"/>
      <c r="G1399" s="78"/>
      <c r="H1399" s="78"/>
    </row>
    <row r="1400" spans="1:8">
      <c r="A1400" s="250"/>
      <c r="B1400" s="60" t="s">
        <v>63</v>
      </c>
      <c r="C1400" s="55" t="s">
        <v>707</v>
      </c>
      <c r="D1400" s="250" t="s">
        <v>4</v>
      </c>
      <c r="E1400" s="250">
        <v>2</v>
      </c>
      <c r="F1400" s="78"/>
      <c r="G1400" s="78"/>
      <c r="H1400" s="78"/>
    </row>
    <row r="1401" spans="1:8">
      <c r="A1401" s="250"/>
      <c r="B1401" s="60" t="s">
        <v>64</v>
      </c>
      <c r="C1401" s="55" t="s">
        <v>703</v>
      </c>
      <c r="D1401" s="250" t="s">
        <v>4</v>
      </c>
      <c r="E1401" s="250">
        <v>2</v>
      </c>
      <c r="F1401" s="78"/>
      <c r="G1401" s="78"/>
      <c r="H1401" s="78"/>
    </row>
    <row r="1402" spans="1:8">
      <c r="A1402" s="250"/>
      <c r="B1402" s="60" t="s">
        <v>65</v>
      </c>
      <c r="C1402" s="55" t="s">
        <v>704</v>
      </c>
      <c r="D1402" s="250" t="s">
        <v>4</v>
      </c>
      <c r="E1402" s="250">
        <v>1</v>
      </c>
      <c r="F1402" s="78"/>
      <c r="G1402" s="78"/>
      <c r="H1402" s="78"/>
    </row>
    <row r="1403" spans="1:8">
      <c r="A1403" s="250"/>
      <c r="B1403" s="60" t="s">
        <v>66</v>
      </c>
      <c r="C1403" s="55" t="s">
        <v>706</v>
      </c>
      <c r="D1403" s="250" t="s">
        <v>48</v>
      </c>
      <c r="E1403" s="250">
        <v>5</v>
      </c>
      <c r="F1403" s="78"/>
      <c r="G1403" s="78"/>
      <c r="H1403" s="78"/>
    </row>
    <row r="1404" spans="1:8" ht="25.5">
      <c r="A1404" s="250"/>
      <c r="B1404" s="60" t="s">
        <v>67</v>
      </c>
      <c r="C1404" s="55" t="s">
        <v>189</v>
      </c>
      <c r="D1404" s="250" t="s">
        <v>95</v>
      </c>
      <c r="E1404" s="250">
        <v>1</v>
      </c>
      <c r="F1404" s="78"/>
      <c r="G1404" s="78"/>
      <c r="H1404" s="78"/>
    </row>
    <row r="1405" spans="1:8">
      <c r="A1405" s="250"/>
      <c r="B1405" s="60" t="s">
        <v>74</v>
      </c>
      <c r="C1405" s="55" t="s">
        <v>705</v>
      </c>
      <c r="D1405" s="250" t="s">
        <v>95</v>
      </c>
      <c r="E1405" s="250">
        <v>1</v>
      </c>
      <c r="F1405" s="78"/>
      <c r="G1405" s="78"/>
      <c r="H1405" s="78"/>
    </row>
    <row r="1406" spans="1:8">
      <c r="A1406" s="250"/>
      <c r="B1406" s="60" t="s">
        <v>69</v>
      </c>
      <c r="C1406" s="55" t="s">
        <v>710</v>
      </c>
      <c r="D1406" s="250" t="s">
        <v>95</v>
      </c>
      <c r="E1406" s="250">
        <v>1</v>
      </c>
      <c r="F1406" s="78"/>
      <c r="G1406" s="78"/>
      <c r="H1406" s="78"/>
    </row>
    <row r="1407" spans="1:8" ht="21.75" customHeight="1">
      <c r="A1407" s="250"/>
      <c r="B1407" s="60" t="s">
        <v>130</v>
      </c>
      <c r="C1407" s="55" t="s">
        <v>712</v>
      </c>
      <c r="D1407" s="421" t="s">
        <v>711</v>
      </c>
      <c r="E1407" s="421"/>
      <c r="F1407" s="78"/>
      <c r="G1407" s="78"/>
      <c r="H1407" s="78"/>
    </row>
    <row r="1408" spans="1:8" ht="15.75" customHeight="1">
      <c r="A1408" s="250" t="s">
        <v>426</v>
      </c>
      <c r="B1408" s="424" t="s">
        <v>158</v>
      </c>
      <c r="C1408" s="424"/>
      <c r="D1408" s="424"/>
      <c r="E1408" s="424"/>
      <c r="F1408" s="78"/>
      <c r="G1408" s="78"/>
      <c r="H1408" s="78"/>
    </row>
    <row r="1409" spans="1:8">
      <c r="A1409" s="250"/>
      <c r="C1409" s="55" t="s">
        <v>114</v>
      </c>
      <c r="D1409" s="250"/>
      <c r="E1409" s="250"/>
      <c r="F1409" s="78"/>
      <c r="G1409" s="78"/>
      <c r="H1409" s="78"/>
    </row>
    <row r="1410" spans="1:8">
      <c r="A1410" s="250" t="s">
        <v>427</v>
      </c>
      <c r="C1410" s="264" t="s">
        <v>194</v>
      </c>
      <c r="D1410" s="250"/>
      <c r="E1410" s="250"/>
      <c r="F1410" s="78"/>
      <c r="G1410" s="78"/>
      <c r="H1410" s="78"/>
    </row>
    <row r="1411" spans="1:8">
      <c r="A1411" s="250"/>
      <c r="C1411" s="55" t="s">
        <v>114</v>
      </c>
      <c r="D1411" s="250"/>
      <c r="E1411" s="250"/>
      <c r="F1411" s="78"/>
      <c r="G1411" s="78"/>
      <c r="H1411" s="78"/>
    </row>
    <row r="1412" spans="1:8">
      <c r="A1412" s="250" t="s">
        <v>428</v>
      </c>
      <c r="C1412" s="251" t="s">
        <v>200</v>
      </c>
      <c r="D1412" s="250"/>
      <c r="E1412" s="250"/>
      <c r="F1412" s="78"/>
      <c r="G1412" s="78"/>
      <c r="H1412" s="78"/>
    </row>
    <row r="1413" spans="1:8" ht="25.5">
      <c r="A1413" s="250"/>
      <c r="C1413" s="55" t="s">
        <v>197</v>
      </c>
      <c r="D1413" s="250"/>
      <c r="E1413" s="250"/>
      <c r="F1413" s="78"/>
      <c r="G1413" s="78"/>
      <c r="H1413" s="78"/>
    </row>
    <row r="1414" spans="1:8">
      <c r="A1414" s="250"/>
      <c r="B1414" s="60" t="s">
        <v>63</v>
      </c>
      <c r="C1414" s="55" t="s">
        <v>198</v>
      </c>
      <c r="D1414" s="250" t="s">
        <v>95</v>
      </c>
      <c r="E1414" s="250">
        <v>1</v>
      </c>
      <c r="F1414" s="78"/>
      <c r="G1414" s="78"/>
      <c r="H1414" s="78"/>
    </row>
    <row r="1415" spans="1:8">
      <c r="A1415" s="250"/>
      <c r="B1415" s="60" t="s">
        <v>64</v>
      </c>
      <c r="C1415" s="55" t="s">
        <v>199</v>
      </c>
      <c r="D1415" s="250" t="s">
        <v>95</v>
      </c>
      <c r="E1415" s="250">
        <v>1</v>
      </c>
      <c r="F1415" s="78"/>
      <c r="G1415" s="78"/>
      <c r="H1415" s="78"/>
    </row>
    <row r="1416" spans="1:8" ht="25.5">
      <c r="A1416" s="250" t="s">
        <v>430</v>
      </c>
      <c r="C1416" s="251" t="s">
        <v>675</v>
      </c>
      <c r="D1416" s="74"/>
      <c r="E1416" s="75"/>
      <c r="F1416" s="78"/>
      <c r="G1416" s="78"/>
      <c r="H1416" s="78"/>
    </row>
    <row r="1417" spans="1:8">
      <c r="A1417" s="250" t="s">
        <v>431</v>
      </c>
      <c r="C1417" s="72" t="s">
        <v>621</v>
      </c>
      <c r="D1417" s="74"/>
      <c r="E1417" s="75"/>
      <c r="F1417" s="78"/>
      <c r="G1417" s="78"/>
      <c r="H1417" s="78"/>
    </row>
    <row r="1418" spans="1:8">
      <c r="A1418" s="250"/>
      <c r="B1418" s="60" t="s">
        <v>63</v>
      </c>
      <c r="C1418" s="72" t="s">
        <v>203</v>
      </c>
      <c r="D1418" s="74" t="s">
        <v>214</v>
      </c>
      <c r="E1418" s="75">
        <v>1</v>
      </c>
      <c r="F1418" s="78"/>
      <c r="G1418" s="78"/>
      <c r="H1418" s="78"/>
    </row>
    <row r="1419" spans="1:8">
      <c r="A1419" s="250"/>
      <c r="B1419" s="60" t="s">
        <v>64</v>
      </c>
      <c r="C1419" s="72" t="s">
        <v>204</v>
      </c>
      <c r="D1419" s="74" t="s">
        <v>214</v>
      </c>
      <c r="E1419" s="75">
        <v>1</v>
      </c>
      <c r="F1419" s="78"/>
      <c r="G1419" s="78"/>
      <c r="H1419" s="78"/>
    </row>
    <row r="1420" spans="1:8">
      <c r="A1420" s="250" t="s">
        <v>432</v>
      </c>
      <c r="C1420" s="72" t="s">
        <v>205</v>
      </c>
      <c r="D1420" s="74" t="s">
        <v>216</v>
      </c>
      <c r="E1420" s="75">
        <v>1</v>
      </c>
      <c r="F1420" s="78"/>
      <c r="G1420" s="78"/>
      <c r="H1420" s="78"/>
    </row>
    <row r="1421" spans="1:8">
      <c r="A1421" s="250" t="s">
        <v>433</v>
      </c>
      <c r="C1421" s="251" t="s">
        <v>206</v>
      </c>
      <c r="D1421" s="74"/>
      <c r="E1421" s="74"/>
      <c r="F1421" s="78"/>
      <c r="G1421" s="78"/>
      <c r="H1421" s="78"/>
    </row>
    <row r="1422" spans="1:8" ht="25.5">
      <c r="A1422" s="250" t="s">
        <v>434</v>
      </c>
      <c r="C1422" s="72" t="s">
        <v>220</v>
      </c>
      <c r="D1422" s="74" t="s">
        <v>214</v>
      </c>
      <c r="E1422" s="74">
        <v>1</v>
      </c>
      <c r="F1422" s="78"/>
      <c r="G1422" s="78"/>
      <c r="H1422" s="78"/>
    </row>
    <row r="1423" spans="1:8">
      <c r="A1423" s="302"/>
      <c r="B1423" s="60" t="s">
        <v>63</v>
      </c>
      <c r="C1423" s="73" t="s">
        <v>622</v>
      </c>
      <c r="D1423" s="74" t="s">
        <v>48</v>
      </c>
      <c r="E1423" s="74">
        <v>2</v>
      </c>
      <c r="F1423" s="78"/>
      <c r="G1423" s="78"/>
      <c r="H1423" s="78"/>
    </row>
    <row r="1424" spans="1:8">
      <c r="A1424" s="250"/>
      <c r="B1424" s="60" t="s">
        <v>64</v>
      </c>
      <c r="C1424" s="73" t="s">
        <v>623</v>
      </c>
      <c r="D1424" s="74" t="s">
        <v>48</v>
      </c>
      <c r="E1424" s="74">
        <v>2</v>
      </c>
      <c r="F1424" s="78"/>
      <c r="G1424" s="78"/>
      <c r="H1424" s="78"/>
    </row>
    <row r="1425" spans="1:9">
      <c r="A1425" s="250"/>
      <c r="B1425" s="60" t="s">
        <v>65</v>
      </c>
      <c r="C1425" s="72" t="s">
        <v>910</v>
      </c>
      <c r="D1425" s="74" t="s">
        <v>48</v>
      </c>
      <c r="E1425" s="74">
        <v>1</v>
      </c>
      <c r="F1425" s="78"/>
      <c r="G1425" s="78"/>
      <c r="H1425" s="78"/>
    </row>
    <row r="1426" spans="1:9">
      <c r="A1426" s="250"/>
      <c r="B1426" s="60" t="s">
        <v>66</v>
      </c>
      <c r="C1426" s="73" t="s">
        <v>207</v>
      </c>
      <c r="D1426" s="74" t="s">
        <v>95</v>
      </c>
      <c r="E1426" s="74">
        <v>1</v>
      </c>
      <c r="F1426" s="78"/>
      <c r="G1426" s="78"/>
      <c r="H1426" s="78"/>
    </row>
    <row r="1427" spans="1:9" ht="25.5">
      <c r="A1427" s="250" t="s">
        <v>435</v>
      </c>
      <c r="C1427" s="72" t="s">
        <v>208</v>
      </c>
      <c r="D1427" s="74"/>
      <c r="E1427" s="74"/>
      <c r="F1427" s="78"/>
      <c r="G1427" s="78"/>
      <c r="H1427" s="78"/>
    </row>
    <row r="1428" spans="1:9">
      <c r="A1428" s="250"/>
      <c r="B1428" s="60" t="s">
        <v>63</v>
      </c>
      <c r="C1428" s="248" t="s">
        <v>270</v>
      </c>
      <c r="D1428" s="74" t="s">
        <v>48</v>
      </c>
      <c r="E1428" s="74">
        <v>2</v>
      </c>
      <c r="F1428" s="78"/>
      <c r="G1428" s="78"/>
      <c r="H1428" s="78"/>
    </row>
    <row r="1429" spans="1:9">
      <c r="A1429" s="250"/>
      <c r="B1429" s="60" t="s">
        <v>64</v>
      </c>
      <c r="C1429" s="73" t="s">
        <v>271</v>
      </c>
      <c r="D1429" s="74" t="s">
        <v>48</v>
      </c>
      <c r="E1429" s="74">
        <v>2</v>
      </c>
    </row>
    <row r="1430" spans="1:9" s="57" customFormat="1" ht="16.5" customHeight="1">
      <c r="A1430" s="250"/>
      <c r="B1430" s="60" t="s">
        <v>65</v>
      </c>
      <c r="C1430" s="248" t="s">
        <v>209</v>
      </c>
      <c r="D1430" s="74" t="s">
        <v>214</v>
      </c>
      <c r="E1430" s="74">
        <v>1</v>
      </c>
      <c r="F1430" s="77"/>
      <c r="G1430" s="471"/>
      <c r="H1430" s="471"/>
      <c r="I1430" s="77"/>
    </row>
    <row r="1431" spans="1:9" ht="15" customHeight="1">
      <c r="A1431" s="250" t="s">
        <v>436</v>
      </c>
      <c r="B1431" s="422" t="s">
        <v>210</v>
      </c>
      <c r="C1431" s="422"/>
      <c r="D1431" s="74"/>
      <c r="E1431" s="74"/>
    </row>
    <row r="1432" spans="1:9" ht="15.75" customHeight="1">
      <c r="A1432" s="250" t="s">
        <v>795</v>
      </c>
      <c r="B1432" s="423" t="s">
        <v>211</v>
      </c>
      <c r="C1432" s="423"/>
      <c r="D1432" s="74" t="s">
        <v>214</v>
      </c>
      <c r="E1432" s="74">
        <v>1</v>
      </c>
    </row>
    <row r="1433" spans="1:9" s="57" customFormat="1" ht="15.75" customHeight="1">
      <c r="A1433" s="250" t="s">
        <v>796</v>
      </c>
      <c r="B1433" s="423" t="s">
        <v>212</v>
      </c>
      <c r="C1433" s="423"/>
      <c r="D1433" s="74" t="s">
        <v>62</v>
      </c>
      <c r="E1433" s="74">
        <f>2*2</f>
        <v>4</v>
      </c>
      <c r="F1433" s="77"/>
      <c r="G1433" s="77"/>
      <c r="H1433" s="77"/>
      <c r="I1433" s="77"/>
    </row>
    <row r="1434" spans="1:9" ht="15" customHeight="1">
      <c r="A1434" s="250" t="s">
        <v>437</v>
      </c>
      <c r="B1434" s="422" t="s">
        <v>217</v>
      </c>
      <c r="C1434" s="422"/>
      <c r="D1434" s="429"/>
      <c r="E1434" s="429"/>
    </row>
    <row r="1435" spans="1:9" ht="25.5" customHeight="1">
      <c r="A1435" s="250" t="s">
        <v>438</v>
      </c>
      <c r="B1435" s="441" t="s">
        <v>715</v>
      </c>
      <c r="C1435" s="441"/>
      <c r="D1435" s="444" t="s">
        <v>213</v>
      </c>
      <c r="E1435" s="444"/>
    </row>
    <row r="1436" spans="1:9" ht="15" customHeight="1">
      <c r="A1436" s="250" t="s">
        <v>439</v>
      </c>
      <c r="B1436" s="441" t="s">
        <v>920</v>
      </c>
      <c r="C1436" s="441"/>
      <c r="D1436" s="245"/>
      <c r="E1436" s="245"/>
    </row>
    <row r="1437" spans="1:9" ht="15" customHeight="1">
      <c r="A1437" s="250"/>
      <c r="B1437" s="246" t="s">
        <v>611</v>
      </c>
      <c r="C1437" s="78" t="s">
        <v>750</v>
      </c>
      <c r="D1437" s="444" t="s">
        <v>213</v>
      </c>
      <c r="E1437" s="444"/>
    </row>
    <row r="1438" spans="1:9" ht="15" customHeight="1">
      <c r="A1438" s="250"/>
      <c r="B1438" s="246" t="s">
        <v>612</v>
      </c>
      <c r="C1438" s="78" t="s">
        <v>751</v>
      </c>
      <c r="D1438" s="444" t="s">
        <v>213</v>
      </c>
      <c r="E1438" s="444"/>
    </row>
    <row r="1439" spans="1:9" ht="15" customHeight="1">
      <c r="A1439" s="250"/>
      <c r="B1439" s="246" t="s">
        <v>613</v>
      </c>
      <c r="C1439" s="78" t="s">
        <v>752</v>
      </c>
      <c r="D1439" s="444" t="s">
        <v>213</v>
      </c>
      <c r="E1439" s="444"/>
    </row>
    <row r="1440" spans="1:9" ht="15" customHeight="1">
      <c r="B1440" s="246" t="s">
        <v>614</v>
      </c>
      <c r="C1440" s="78" t="s">
        <v>1244</v>
      </c>
      <c r="D1440" s="254" t="s">
        <v>62</v>
      </c>
      <c r="E1440" s="254">
        <v>1</v>
      </c>
    </row>
    <row r="1441" spans="1:8" ht="15" customHeight="1">
      <c r="B1441" s="246" t="s">
        <v>615</v>
      </c>
      <c r="C1441" s="78" t="s">
        <v>833</v>
      </c>
      <c r="D1441" s="254" t="s">
        <v>0</v>
      </c>
      <c r="E1441" s="254">
        <v>1</v>
      </c>
    </row>
    <row r="1442" spans="1:8" ht="15" customHeight="1">
      <c r="A1442" s="250" t="s">
        <v>822</v>
      </c>
      <c r="B1442" s="441" t="s">
        <v>834</v>
      </c>
      <c r="C1442" s="441"/>
      <c r="D1442" s="444" t="s">
        <v>213</v>
      </c>
      <c r="E1442" s="444"/>
    </row>
    <row r="1443" spans="1:8" ht="15" customHeight="1">
      <c r="A1443" s="250" t="s">
        <v>934</v>
      </c>
      <c r="B1443" s="441" t="s">
        <v>921</v>
      </c>
      <c r="C1443" s="441"/>
      <c r="D1443" s="245"/>
      <c r="E1443" s="245"/>
    </row>
    <row r="1444" spans="1:8" ht="15" customHeight="1">
      <c r="A1444" s="250"/>
      <c r="B1444" s="246" t="s">
        <v>611</v>
      </c>
      <c r="C1444" s="246" t="s">
        <v>922</v>
      </c>
      <c r="D1444" s="254" t="s">
        <v>5</v>
      </c>
      <c r="E1444" s="254">
        <v>1</v>
      </c>
    </row>
    <row r="1445" spans="1:8" ht="15" customHeight="1">
      <c r="A1445" s="250"/>
      <c r="B1445" s="246" t="s">
        <v>612</v>
      </c>
      <c r="C1445" s="246" t="s">
        <v>923</v>
      </c>
      <c r="D1445" s="254" t="s">
        <v>5</v>
      </c>
      <c r="E1445" s="254">
        <v>1</v>
      </c>
    </row>
    <row r="1446" spans="1:8" ht="25.5" customHeight="1">
      <c r="A1446" s="250" t="s">
        <v>935</v>
      </c>
      <c r="B1446" s="441" t="s">
        <v>1150</v>
      </c>
      <c r="C1446" s="441"/>
      <c r="D1446" s="421" t="s">
        <v>114</v>
      </c>
      <c r="E1446" s="421"/>
    </row>
    <row r="1447" spans="1:8" ht="26.25" customHeight="1">
      <c r="A1447" s="250" t="s">
        <v>429</v>
      </c>
      <c r="B1447" s="422" t="s">
        <v>227</v>
      </c>
      <c r="C1447" s="422"/>
      <c r="D1447" s="74"/>
      <c r="E1447" s="74"/>
    </row>
    <row r="1448" spans="1:8" ht="41.25" customHeight="1">
      <c r="A1448" s="254" t="s">
        <v>440</v>
      </c>
      <c r="B1448" s="423" t="s">
        <v>236</v>
      </c>
      <c r="C1448" s="423"/>
      <c r="D1448" s="74" t="s">
        <v>214</v>
      </c>
      <c r="E1448" s="74">
        <v>1</v>
      </c>
    </row>
    <row r="1449" spans="1:8" ht="30" customHeight="1">
      <c r="A1449" s="254" t="s">
        <v>441</v>
      </c>
      <c r="B1449" s="423" t="s">
        <v>272</v>
      </c>
      <c r="C1449" s="423"/>
      <c r="D1449" s="74" t="s">
        <v>214</v>
      </c>
      <c r="E1449" s="74">
        <v>1</v>
      </c>
    </row>
    <row r="1450" spans="1:8" ht="42" customHeight="1">
      <c r="A1450" s="254" t="s">
        <v>442</v>
      </c>
      <c r="B1450" s="423" t="str">
        <f>B544</f>
        <v xml:space="preserve">Complete solar system (ikW solar panel) including 12V VRLA maintenace free battery and other accessories for Substation emergency DC Lighting </v>
      </c>
      <c r="C1450" s="423"/>
      <c r="D1450" s="74" t="s">
        <v>4</v>
      </c>
      <c r="E1450" s="74">
        <v>1</v>
      </c>
    </row>
    <row r="1451" spans="1:8" ht="28.5" customHeight="1">
      <c r="A1451" s="250" t="s">
        <v>443</v>
      </c>
      <c r="B1451" s="443" t="s">
        <v>782</v>
      </c>
      <c r="C1451" s="443"/>
      <c r="D1451" s="74"/>
      <c r="E1451" s="74"/>
    </row>
    <row r="1452" spans="1:8" ht="15" customHeight="1">
      <c r="A1452" s="250" t="s">
        <v>797</v>
      </c>
      <c r="B1452" s="423" t="s">
        <v>229</v>
      </c>
      <c r="C1452" s="423"/>
      <c r="D1452" s="74" t="s">
        <v>214</v>
      </c>
      <c r="E1452" s="74">
        <v>1</v>
      </c>
    </row>
    <row r="1453" spans="1:8" ht="15" customHeight="1">
      <c r="A1453" s="250" t="s">
        <v>798</v>
      </c>
      <c r="B1453" s="423" t="s">
        <v>767</v>
      </c>
      <c r="C1453" s="423"/>
      <c r="D1453" s="74" t="s">
        <v>214</v>
      </c>
      <c r="E1453" s="74">
        <v>1</v>
      </c>
    </row>
    <row r="1454" spans="1:8" ht="25.5" customHeight="1">
      <c r="A1454" s="250" t="s">
        <v>799</v>
      </c>
      <c r="B1454" s="423" t="s">
        <v>319</v>
      </c>
      <c r="C1454" s="423"/>
      <c r="D1454" s="74" t="s">
        <v>214</v>
      </c>
      <c r="E1454" s="74">
        <v>1</v>
      </c>
    </row>
    <row r="1455" spans="1:8" ht="31.5" customHeight="1">
      <c r="A1455" s="250" t="s">
        <v>800</v>
      </c>
      <c r="B1455" s="423" t="s">
        <v>1178</v>
      </c>
      <c r="C1455" s="423"/>
      <c r="D1455" s="74" t="s">
        <v>95</v>
      </c>
      <c r="E1455" s="74">
        <v>1</v>
      </c>
    </row>
    <row r="1456" spans="1:8">
      <c r="A1456" s="249" t="s">
        <v>626</v>
      </c>
      <c r="B1456" s="80"/>
      <c r="C1456" s="80"/>
      <c r="D1456" s="74"/>
      <c r="E1456" s="74"/>
      <c r="F1456" s="78"/>
      <c r="G1456" s="78"/>
      <c r="H1456" s="78"/>
    </row>
    <row r="1457" spans="1:9">
      <c r="A1457" s="249" t="s">
        <v>1284</v>
      </c>
      <c r="B1457" s="80"/>
      <c r="C1457" s="80"/>
      <c r="D1457" s="75"/>
      <c r="E1457" s="74"/>
      <c r="F1457" s="78"/>
      <c r="G1457" s="78"/>
      <c r="H1457" s="78"/>
    </row>
    <row r="1461" spans="1:9" s="57" customFormat="1" ht="25.5">
      <c r="A1461" s="440" t="s">
        <v>508</v>
      </c>
      <c r="B1461" s="440"/>
      <c r="C1461" s="440"/>
      <c r="D1461" s="440"/>
      <c r="E1461" s="440"/>
      <c r="F1461" s="440"/>
      <c r="G1461" s="440"/>
      <c r="H1461" s="315"/>
      <c r="I1461" s="77"/>
    </row>
    <row r="1463" spans="1:9">
      <c r="A1463" s="426" t="s">
        <v>245</v>
      </c>
      <c r="B1463" s="426" t="s">
        <v>246</v>
      </c>
      <c r="C1463" s="426"/>
      <c r="D1463" s="434" t="s">
        <v>1</v>
      </c>
      <c r="E1463" s="434" t="s">
        <v>12</v>
      </c>
      <c r="F1463" s="435" t="s">
        <v>13</v>
      </c>
      <c r="G1463" s="435"/>
      <c r="H1463" s="467" t="s">
        <v>18</v>
      </c>
      <c r="I1463" s="467"/>
    </row>
    <row r="1464" spans="1:9" s="56" customFormat="1">
      <c r="A1464" s="426"/>
      <c r="B1464" s="426"/>
      <c r="C1464" s="426"/>
      <c r="D1464" s="434"/>
      <c r="E1464" s="434"/>
      <c r="F1464" s="304" t="s">
        <v>10</v>
      </c>
      <c r="G1464" s="304" t="s">
        <v>19</v>
      </c>
      <c r="H1464" s="305" t="s">
        <v>10</v>
      </c>
      <c r="I1464" s="305" t="s">
        <v>19</v>
      </c>
    </row>
    <row r="1465" spans="1:9" s="56" customFormat="1">
      <c r="A1465" s="426"/>
      <c r="B1465" s="426"/>
      <c r="C1465" s="426"/>
      <c r="D1465" s="434"/>
      <c r="E1465" s="434"/>
      <c r="F1465" s="304" t="s">
        <v>14</v>
      </c>
      <c r="G1465" s="304" t="s">
        <v>14</v>
      </c>
      <c r="H1465" s="305" t="s">
        <v>20</v>
      </c>
      <c r="I1465" s="305" t="s">
        <v>20</v>
      </c>
    </row>
    <row r="1466" spans="1:9">
      <c r="A1466" s="426"/>
      <c r="B1466" s="426"/>
      <c r="C1466" s="426"/>
      <c r="D1466" s="434"/>
      <c r="E1466" s="306" t="s">
        <v>15</v>
      </c>
      <c r="F1466" s="307" t="s">
        <v>16</v>
      </c>
      <c r="G1466" s="308" t="s">
        <v>17</v>
      </c>
      <c r="H1466" s="309" t="s">
        <v>22</v>
      </c>
      <c r="I1466" s="309" t="s">
        <v>23</v>
      </c>
    </row>
    <row r="1467" spans="1:9" ht="14.25" customHeight="1">
      <c r="A1467" s="284" t="s">
        <v>582</v>
      </c>
      <c r="B1467" s="427" t="s">
        <v>3</v>
      </c>
      <c r="C1467" s="427"/>
      <c r="D1467" s="427"/>
      <c r="E1467" s="427"/>
      <c r="F1467" s="284"/>
      <c r="G1467" s="284"/>
      <c r="H1467" s="284"/>
      <c r="I1467" s="284"/>
    </row>
    <row r="1468" spans="1:9">
      <c r="A1468" s="426" t="s">
        <v>581</v>
      </c>
      <c r="B1468" s="428" t="s">
        <v>54</v>
      </c>
      <c r="C1468" s="428"/>
      <c r="D1468" s="250" t="s">
        <v>4</v>
      </c>
      <c r="E1468" s="250">
        <v>4</v>
      </c>
      <c r="F1468" s="78"/>
      <c r="G1468" s="78"/>
      <c r="H1468" s="78"/>
    </row>
    <row r="1469" spans="1:9" ht="25.5">
      <c r="A1469" s="426"/>
      <c r="B1469" s="254" t="s">
        <v>63</v>
      </c>
      <c r="C1469" s="55" t="s">
        <v>1306</v>
      </c>
      <c r="D1469" s="250" t="s">
        <v>5</v>
      </c>
      <c r="E1469" s="250">
        <v>1</v>
      </c>
      <c r="F1469" s="78"/>
      <c r="G1469" s="78"/>
      <c r="H1469" s="78"/>
    </row>
    <row r="1470" spans="1:9" ht="38.25">
      <c r="A1470" s="426"/>
      <c r="B1470" s="254" t="s">
        <v>64</v>
      </c>
      <c r="C1470" s="55" t="s">
        <v>1191</v>
      </c>
      <c r="D1470" s="250" t="s">
        <v>4</v>
      </c>
      <c r="E1470" s="250">
        <v>1</v>
      </c>
      <c r="F1470" s="78"/>
      <c r="G1470" s="78"/>
      <c r="H1470" s="78"/>
    </row>
    <row r="1471" spans="1:9" ht="38.25">
      <c r="A1471" s="426"/>
      <c r="B1471" s="254" t="s">
        <v>65</v>
      </c>
      <c r="C1471" s="55" t="s">
        <v>848</v>
      </c>
      <c r="D1471" s="250" t="s">
        <v>59</v>
      </c>
      <c r="E1471" s="250">
        <v>2</v>
      </c>
      <c r="F1471" s="78"/>
      <c r="G1471" s="78"/>
      <c r="H1471" s="78"/>
    </row>
    <row r="1472" spans="1:9" ht="38.25">
      <c r="A1472" s="426"/>
      <c r="B1472" s="254" t="s">
        <v>66</v>
      </c>
      <c r="C1472" s="55" t="s">
        <v>50</v>
      </c>
      <c r="D1472" s="250" t="s">
        <v>60</v>
      </c>
      <c r="E1472" s="250">
        <v>2</v>
      </c>
      <c r="F1472" s="78"/>
      <c r="G1472" s="78"/>
      <c r="H1472" s="78"/>
    </row>
    <row r="1473" spans="1:8" ht="38.25">
      <c r="A1473" s="426"/>
      <c r="B1473" s="254" t="s">
        <v>67</v>
      </c>
      <c r="C1473" s="55" t="s">
        <v>1192</v>
      </c>
      <c r="D1473" s="250" t="s">
        <v>61</v>
      </c>
      <c r="E1473" s="250">
        <v>1</v>
      </c>
      <c r="F1473" s="78"/>
      <c r="G1473" s="78"/>
      <c r="H1473" s="78"/>
    </row>
    <row r="1474" spans="1:8" ht="25.5">
      <c r="A1474" s="426"/>
      <c r="B1474" s="254" t="s">
        <v>68</v>
      </c>
      <c r="C1474" s="55" t="s">
        <v>1206</v>
      </c>
      <c r="D1474" s="250" t="s">
        <v>62</v>
      </c>
      <c r="E1474" s="250">
        <v>3</v>
      </c>
      <c r="F1474" s="78"/>
      <c r="G1474" s="78"/>
      <c r="H1474" s="78"/>
    </row>
    <row r="1475" spans="1:8" ht="38.25">
      <c r="A1475" s="426"/>
      <c r="B1475" s="254" t="s">
        <v>69</v>
      </c>
      <c r="C1475" s="55" t="s">
        <v>1211</v>
      </c>
      <c r="D1475" s="250" t="s">
        <v>62</v>
      </c>
      <c r="E1475" s="250">
        <v>3</v>
      </c>
      <c r="F1475" s="78"/>
      <c r="G1475" s="78"/>
      <c r="H1475" s="78"/>
    </row>
    <row r="1476" spans="1:8" ht="38.25">
      <c r="A1476" s="426"/>
      <c r="B1476" s="425" t="s">
        <v>70</v>
      </c>
      <c r="C1476" s="55" t="s">
        <v>51</v>
      </c>
      <c r="D1476" s="421" t="str">
        <f>D587</f>
        <v>Lot</v>
      </c>
      <c r="E1476" s="421">
        <f>E587</f>
        <v>1</v>
      </c>
      <c r="F1476" s="78"/>
      <c r="G1476" s="78"/>
      <c r="H1476" s="78"/>
    </row>
    <row r="1477" spans="1:8" ht="30" customHeight="1">
      <c r="A1477" s="426"/>
      <c r="B1477" s="425"/>
      <c r="C1477" s="55" t="str">
        <f>C588</f>
        <v xml:space="preserve">The Length of GIL shall be different for different bay as per actual design </v>
      </c>
      <c r="D1477" s="421"/>
      <c r="E1477" s="421"/>
      <c r="F1477" s="78"/>
      <c r="G1477" s="78"/>
      <c r="H1477" s="78"/>
    </row>
    <row r="1478" spans="1:8">
      <c r="A1478" s="426"/>
      <c r="B1478" s="254" t="s">
        <v>71</v>
      </c>
      <c r="C1478" s="55" t="s">
        <v>52</v>
      </c>
      <c r="D1478" s="250" t="s">
        <v>48</v>
      </c>
      <c r="E1478" s="250">
        <v>1</v>
      </c>
      <c r="F1478" s="78"/>
      <c r="G1478" s="78"/>
      <c r="H1478" s="78"/>
    </row>
    <row r="1479" spans="1:8" ht="63.75">
      <c r="A1479" s="426"/>
      <c r="B1479" s="254" t="s">
        <v>72</v>
      </c>
      <c r="C1479" s="55" t="s">
        <v>53</v>
      </c>
      <c r="D1479" s="250" t="s">
        <v>5</v>
      </c>
      <c r="E1479" s="250">
        <v>1</v>
      </c>
      <c r="F1479" s="78"/>
      <c r="G1479" s="78"/>
      <c r="H1479" s="78"/>
    </row>
    <row r="1480" spans="1:8">
      <c r="A1480" s="250" t="s">
        <v>574</v>
      </c>
      <c r="B1480" s="442" t="s">
        <v>55</v>
      </c>
      <c r="C1480" s="442"/>
      <c r="D1480" s="421" t="s">
        <v>114</v>
      </c>
      <c r="E1480" s="421"/>
      <c r="F1480" s="78"/>
      <c r="G1480" s="78"/>
      <c r="H1480" s="78"/>
    </row>
    <row r="1481" spans="1:8">
      <c r="A1481" s="250" t="s">
        <v>575</v>
      </c>
      <c r="B1481" s="441" t="s">
        <v>76</v>
      </c>
      <c r="C1481" s="441"/>
      <c r="D1481" s="421" t="s">
        <v>114</v>
      </c>
      <c r="E1481" s="421"/>
      <c r="F1481" s="78"/>
      <c r="G1481" s="78"/>
      <c r="H1481" s="78"/>
    </row>
    <row r="1482" spans="1:8">
      <c r="A1482" s="250" t="s">
        <v>576</v>
      </c>
      <c r="B1482" s="441" t="s">
        <v>78</v>
      </c>
      <c r="C1482" s="441"/>
      <c r="D1482" s="421" t="s">
        <v>114</v>
      </c>
      <c r="E1482" s="421"/>
      <c r="F1482" s="78"/>
      <c r="G1482" s="78"/>
      <c r="H1482" s="78"/>
    </row>
    <row r="1483" spans="1:8" ht="45.75" customHeight="1">
      <c r="A1483" s="250" t="s">
        <v>577</v>
      </c>
      <c r="B1483" s="441" t="s">
        <v>1305</v>
      </c>
      <c r="C1483" s="441"/>
      <c r="D1483" s="250" t="s">
        <v>62</v>
      </c>
      <c r="E1483" s="250">
        <v>12</v>
      </c>
      <c r="F1483" s="78"/>
      <c r="G1483" s="78"/>
      <c r="H1483" s="78"/>
    </row>
    <row r="1484" spans="1:8" ht="36" customHeight="1">
      <c r="A1484" s="250" t="s">
        <v>578</v>
      </c>
      <c r="B1484" s="441" t="s">
        <v>83</v>
      </c>
      <c r="C1484" s="441"/>
      <c r="F1484" s="78"/>
      <c r="G1484" s="78"/>
      <c r="H1484" s="78"/>
    </row>
    <row r="1485" spans="1:8" ht="19.5" customHeight="1">
      <c r="A1485" s="250"/>
      <c r="B1485" s="246" t="s">
        <v>63</v>
      </c>
      <c r="C1485" s="246" t="s">
        <v>134</v>
      </c>
      <c r="D1485" s="250" t="s">
        <v>5</v>
      </c>
      <c r="E1485" s="250">
        <v>1</v>
      </c>
      <c r="F1485" s="78"/>
      <c r="G1485" s="78"/>
      <c r="H1485" s="78"/>
    </row>
    <row r="1486" spans="1:8" ht="15.75" customHeight="1">
      <c r="A1486" s="250"/>
      <c r="B1486" s="246" t="s">
        <v>122</v>
      </c>
      <c r="C1486" s="246" t="s">
        <v>135</v>
      </c>
      <c r="D1486" s="250" t="s">
        <v>5</v>
      </c>
      <c r="E1486" s="250">
        <v>1</v>
      </c>
      <c r="F1486" s="78"/>
      <c r="G1486" s="78"/>
      <c r="H1486" s="78"/>
    </row>
    <row r="1487" spans="1:8" ht="40.5" customHeight="1">
      <c r="A1487" s="250" t="s">
        <v>579</v>
      </c>
      <c r="B1487" s="441" t="s">
        <v>87</v>
      </c>
      <c r="C1487" s="441"/>
      <c r="F1487" s="78"/>
      <c r="G1487" s="78"/>
      <c r="H1487" s="78"/>
    </row>
    <row r="1488" spans="1:8" ht="20.25" customHeight="1">
      <c r="A1488" s="250"/>
      <c r="B1488" s="246" t="s">
        <v>120</v>
      </c>
      <c r="C1488" s="246" t="s">
        <v>121</v>
      </c>
      <c r="D1488" s="250" t="s">
        <v>5</v>
      </c>
      <c r="E1488" s="250">
        <v>1</v>
      </c>
      <c r="F1488" s="78"/>
      <c r="G1488" s="78"/>
      <c r="H1488" s="78"/>
    </row>
    <row r="1489" spans="1:8" ht="21" customHeight="1">
      <c r="A1489" s="250"/>
      <c r="B1489" s="246" t="s">
        <v>122</v>
      </c>
      <c r="C1489" s="246" t="s">
        <v>123</v>
      </c>
      <c r="D1489" s="250" t="s">
        <v>5</v>
      </c>
      <c r="E1489" s="250">
        <v>1</v>
      </c>
      <c r="F1489" s="78"/>
      <c r="G1489" s="78"/>
      <c r="H1489" s="78"/>
    </row>
    <row r="1490" spans="1:8" ht="19.5" customHeight="1">
      <c r="A1490" s="250"/>
      <c r="B1490" s="246" t="s">
        <v>122</v>
      </c>
      <c r="C1490" s="246" t="s">
        <v>124</v>
      </c>
      <c r="D1490" s="250" t="s">
        <v>5</v>
      </c>
      <c r="E1490" s="250">
        <v>1</v>
      </c>
      <c r="F1490" s="78"/>
      <c r="G1490" s="78"/>
      <c r="H1490" s="78"/>
    </row>
    <row r="1491" spans="1:8" ht="19.5" customHeight="1">
      <c r="A1491" s="250"/>
      <c r="B1491" s="246" t="s">
        <v>66</v>
      </c>
      <c r="C1491" s="246" t="s">
        <v>125</v>
      </c>
      <c r="D1491" s="250" t="s">
        <v>5</v>
      </c>
      <c r="E1491" s="250">
        <v>1</v>
      </c>
      <c r="F1491" s="78"/>
      <c r="G1491" s="78"/>
      <c r="H1491" s="78"/>
    </row>
    <row r="1492" spans="1:8" ht="47.25" customHeight="1">
      <c r="A1492" s="250" t="s">
        <v>580</v>
      </c>
      <c r="B1492" s="441" t="s">
        <v>126</v>
      </c>
      <c r="C1492" s="441"/>
      <c r="D1492" s="250"/>
      <c r="E1492" s="250"/>
      <c r="F1492" s="78"/>
      <c r="G1492" s="78"/>
      <c r="H1492" s="78"/>
    </row>
    <row r="1493" spans="1:8" ht="20.25" customHeight="1">
      <c r="A1493" s="250"/>
      <c r="B1493" s="246" t="s">
        <v>127</v>
      </c>
      <c r="C1493" s="246" t="s">
        <v>129</v>
      </c>
      <c r="D1493" s="250"/>
      <c r="E1493" s="250"/>
      <c r="F1493" s="78"/>
      <c r="G1493" s="78"/>
      <c r="H1493" s="78"/>
    </row>
    <row r="1494" spans="1:8">
      <c r="A1494" s="250"/>
      <c r="B1494" s="55" t="s">
        <v>63</v>
      </c>
      <c r="C1494" s="55" t="s">
        <v>128</v>
      </c>
      <c r="D1494" s="250" t="s">
        <v>62</v>
      </c>
      <c r="E1494" s="250">
        <f>E1468+1</f>
        <v>5</v>
      </c>
      <c r="F1494" s="78"/>
      <c r="G1494" s="78"/>
      <c r="H1494" s="78"/>
    </row>
    <row r="1495" spans="1:8">
      <c r="A1495" s="250"/>
      <c r="B1495" s="55" t="s">
        <v>64</v>
      </c>
      <c r="C1495" s="55" t="s">
        <v>88</v>
      </c>
      <c r="D1495" s="250" t="s">
        <v>62</v>
      </c>
      <c r="E1495" s="250">
        <f>E1468</f>
        <v>4</v>
      </c>
      <c r="F1495" s="78"/>
      <c r="G1495" s="78"/>
      <c r="H1495" s="78"/>
    </row>
    <row r="1496" spans="1:8">
      <c r="A1496" s="250"/>
      <c r="B1496" s="55" t="s">
        <v>65</v>
      </c>
      <c r="C1496" s="55" t="s">
        <v>138</v>
      </c>
      <c r="D1496" s="250" t="s">
        <v>5</v>
      </c>
      <c r="E1496" s="250">
        <v>1</v>
      </c>
      <c r="F1496" s="78"/>
      <c r="G1496" s="78"/>
      <c r="H1496" s="78"/>
    </row>
    <row r="1497" spans="1:8">
      <c r="A1497" s="250"/>
      <c r="B1497" s="55" t="s">
        <v>130</v>
      </c>
      <c r="C1497" s="55" t="s">
        <v>131</v>
      </c>
      <c r="D1497" s="250"/>
      <c r="E1497" s="250"/>
      <c r="F1497" s="78"/>
      <c r="G1497" s="78"/>
      <c r="H1497" s="78"/>
    </row>
    <row r="1498" spans="1:8">
      <c r="A1498" s="250"/>
      <c r="B1498" s="55" t="s">
        <v>63</v>
      </c>
      <c r="C1498" s="55" t="s">
        <v>132</v>
      </c>
      <c r="D1498" s="250" t="s">
        <v>62</v>
      </c>
      <c r="E1498" s="250">
        <f>E1483</f>
        <v>12</v>
      </c>
      <c r="F1498" s="78"/>
      <c r="G1498" s="78"/>
      <c r="H1498" s="78"/>
    </row>
    <row r="1499" spans="1:8">
      <c r="A1499" s="250"/>
      <c r="B1499" s="55" t="s">
        <v>64</v>
      </c>
      <c r="C1499" s="55" t="s">
        <v>133</v>
      </c>
      <c r="D1499" s="250"/>
      <c r="E1499" s="250" t="s">
        <v>114</v>
      </c>
      <c r="F1499" s="78"/>
      <c r="G1499" s="78"/>
      <c r="H1499" s="78"/>
    </row>
    <row r="1500" spans="1:8" ht="23.25" customHeight="1">
      <c r="A1500" s="284" t="s">
        <v>570</v>
      </c>
      <c r="B1500" s="424" t="s">
        <v>89</v>
      </c>
      <c r="C1500" s="424"/>
      <c r="D1500" s="424"/>
      <c r="E1500" s="424"/>
      <c r="F1500" s="78"/>
      <c r="G1500" s="78"/>
      <c r="H1500" s="78"/>
    </row>
    <row r="1501" spans="1:8" ht="23.25" customHeight="1">
      <c r="C1501" s="283" t="s">
        <v>114</v>
      </c>
      <c r="F1501" s="78"/>
      <c r="G1501" s="78"/>
      <c r="H1501" s="78"/>
    </row>
    <row r="1502" spans="1:8" ht="25.5" customHeight="1">
      <c r="A1502" s="284" t="s">
        <v>572</v>
      </c>
      <c r="B1502" s="424" t="s">
        <v>571</v>
      </c>
      <c r="C1502" s="424"/>
      <c r="D1502" s="424"/>
      <c r="E1502" s="424"/>
      <c r="F1502" s="78"/>
      <c r="G1502" s="78"/>
      <c r="H1502" s="78"/>
    </row>
    <row r="1503" spans="1:8" ht="25.5" customHeight="1">
      <c r="B1503" s="283"/>
      <c r="C1503" s="283" t="s">
        <v>114</v>
      </c>
      <c r="D1503" s="85"/>
      <c r="E1503" s="250"/>
      <c r="F1503" s="78"/>
      <c r="G1503" s="78"/>
      <c r="H1503" s="78"/>
    </row>
    <row r="1504" spans="1:8">
      <c r="A1504" s="284" t="s">
        <v>573</v>
      </c>
      <c r="B1504" s="284"/>
      <c r="C1504" s="424" t="s">
        <v>8</v>
      </c>
      <c r="D1504" s="424"/>
      <c r="E1504" s="424"/>
      <c r="F1504" s="78"/>
      <c r="G1504" s="78"/>
      <c r="H1504" s="78"/>
    </row>
    <row r="1505" spans="1:8">
      <c r="A1505" s="250"/>
      <c r="C1505" s="55" t="s">
        <v>114</v>
      </c>
      <c r="D1505" s="250"/>
      <c r="E1505" s="250"/>
      <c r="F1505" s="78"/>
      <c r="G1505" s="78"/>
      <c r="H1505" s="78"/>
    </row>
    <row r="1506" spans="1:8">
      <c r="A1506" s="250"/>
      <c r="C1506" s="55"/>
      <c r="D1506" s="250"/>
      <c r="E1506" s="250"/>
      <c r="F1506" s="78"/>
      <c r="G1506" s="78"/>
      <c r="H1506" s="78"/>
    </row>
    <row r="1507" spans="1:8" ht="22.5" customHeight="1">
      <c r="A1507" s="284" t="s">
        <v>564</v>
      </c>
      <c r="B1507" s="427" t="s">
        <v>139</v>
      </c>
      <c r="C1507" s="427"/>
      <c r="D1507" s="427"/>
      <c r="E1507" s="427"/>
      <c r="F1507" s="78"/>
      <c r="G1507" s="78"/>
      <c r="H1507" s="78"/>
    </row>
    <row r="1508" spans="1:8">
      <c r="A1508" s="250"/>
      <c r="C1508" s="428" t="s">
        <v>193</v>
      </c>
      <c r="D1508" s="428"/>
      <c r="E1508" s="428"/>
      <c r="F1508" s="78"/>
      <c r="G1508" s="78"/>
      <c r="H1508" s="78"/>
    </row>
    <row r="1509" spans="1:8" ht="25.5">
      <c r="A1509" s="473" t="s">
        <v>565</v>
      </c>
      <c r="C1509" s="55" t="s">
        <v>185</v>
      </c>
      <c r="D1509" s="250" t="s">
        <v>48</v>
      </c>
      <c r="E1509" s="250">
        <v>4</v>
      </c>
      <c r="F1509" s="78"/>
      <c r="G1509" s="78"/>
      <c r="H1509" s="78"/>
    </row>
    <row r="1510" spans="1:8">
      <c r="A1510" s="473"/>
      <c r="C1510" s="264" t="s">
        <v>1154</v>
      </c>
      <c r="D1510" s="250"/>
      <c r="E1510" s="250"/>
      <c r="F1510" s="78"/>
      <c r="G1510" s="78"/>
      <c r="H1510" s="78"/>
    </row>
    <row r="1511" spans="1:8" ht="25.5">
      <c r="A1511" s="473"/>
      <c r="B1511" s="60" t="s">
        <v>127</v>
      </c>
      <c r="C1511" s="55" t="s">
        <v>184</v>
      </c>
      <c r="D1511" s="250" t="s">
        <v>48</v>
      </c>
      <c r="E1511" s="250">
        <v>1</v>
      </c>
      <c r="F1511" s="78"/>
      <c r="G1511" s="78"/>
      <c r="H1511" s="78"/>
    </row>
    <row r="1512" spans="1:8">
      <c r="A1512" s="473"/>
      <c r="B1512" s="60" t="s">
        <v>130</v>
      </c>
      <c r="C1512" s="55" t="s">
        <v>857</v>
      </c>
      <c r="D1512" s="250" t="s">
        <v>48</v>
      </c>
      <c r="E1512" s="250">
        <v>2</v>
      </c>
      <c r="F1512" s="78"/>
      <c r="G1512" s="78"/>
      <c r="H1512" s="78"/>
    </row>
    <row r="1513" spans="1:8">
      <c r="A1513" s="473"/>
      <c r="B1513" s="60" t="s">
        <v>177</v>
      </c>
      <c r="C1513" s="55" t="s">
        <v>885</v>
      </c>
      <c r="D1513" s="250" t="s">
        <v>48</v>
      </c>
      <c r="E1513" s="250">
        <v>1</v>
      </c>
      <c r="F1513" s="78"/>
      <c r="G1513" s="78"/>
      <c r="H1513" s="78"/>
    </row>
    <row r="1514" spans="1:8" ht="38.25">
      <c r="A1514" s="473"/>
      <c r="B1514" s="60" t="s">
        <v>180</v>
      </c>
      <c r="C1514" s="55" t="s">
        <v>1153</v>
      </c>
      <c r="D1514" s="250" t="s">
        <v>48</v>
      </c>
      <c r="E1514" s="250">
        <v>1</v>
      </c>
      <c r="F1514" s="78"/>
      <c r="G1514" s="78"/>
      <c r="H1514" s="78"/>
    </row>
    <row r="1515" spans="1:8">
      <c r="A1515" s="316" t="s">
        <v>566</v>
      </c>
      <c r="C1515" s="55" t="s">
        <v>114</v>
      </c>
      <c r="D1515" s="250"/>
      <c r="E1515" s="250"/>
      <c r="F1515" s="78"/>
      <c r="G1515" s="78"/>
      <c r="H1515" s="78"/>
    </row>
    <row r="1516" spans="1:8">
      <c r="A1516" s="316" t="s">
        <v>567</v>
      </c>
      <c r="C1516" s="55" t="s">
        <v>114</v>
      </c>
      <c r="D1516" s="250"/>
      <c r="E1516" s="250"/>
      <c r="F1516" s="78"/>
      <c r="G1516" s="78"/>
      <c r="H1516" s="78"/>
    </row>
    <row r="1517" spans="1:8">
      <c r="A1517" s="473" t="s">
        <v>568</v>
      </c>
      <c r="C1517" s="55" t="s">
        <v>516</v>
      </c>
      <c r="D1517" s="250" t="s">
        <v>95</v>
      </c>
      <c r="E1517" s="250">
        <v>1</v>
      </c>
      <c r="F1517" s="78"/>
      <c r="G1517" s="78"/>
      <c r="H1517" s="78"/>
    </row>
    <row r="1518" spans="1:8" ht="25.5">
      <c r="A1518" s="473"/>
      <c r="B1518" s="60" t="s">
        <v>127</v>
      </c>
      <c r="C1518" s="55" t="s">
        <v>184</v>
      </c>
      <c r="D1518" s="250" t="s">
        <v>44</v>
      </c>
      <c r="E1518" s="250"/>
      <c r="F1518" s="78"/>
      <c r="G1518" s="78"/>
      <c r="H1518" s="78"/>
    </row>
    <row r="1519" spans="1:8">
      <c r="A1519" s="473"/>
      <c r="B1519" s="60" t="s">
        <v>130</v>
      </c>
      <c r="C1519" s="55" t="s">
        <v>678</v>
      </c>
      <c r="D1519" s="250"/>
      <c r="E1519" s="250"/>
      <c r="F1519" s="78"/>
      <c r="G1519" s="78"/>
      <c r="H1519" s="78"/>
    </row>
    <row r="1520" spans="1:8">
      <c r="A1520" s="473"/>
      <c r="B1520" s="60" t="s">
        <v>611</v>
      </c>
      <c r="C1520" s="55" t="s">
        <v>980</v>
      </c>
      <c r="D1520" s="250" t="s">
        <v>48</v>
      </c>
      <c r="E1520" s="250">
        <v>1</v>
      </c>
      <c r="F1520" s="78"/>
      <c r="G1520" s="78"/>
      <c r="H1520" s="78"/>
    </row>
    <row r="1521" spans="1:8">
      <c r="A1521" s="473"/>
      <c r="B1521" s="60" t="s">
        <v>612</v>
      </c>
      <c r="C1521" s="55" t="s">
        <v>978</v>
      </c>
      <c r="D1521" s="250" t="s">
        <v>48</v>
      </c>
      <c r="E1521" s="250">
        <f>E1509</f>
        <v>4</v>
      </c>
      <c r="F1521" s="78"/>
      <c r="G1521" s="78"/>
      <c r="H1521" s="78"/>
    </row>
    <row r="1522" spans="1:8" ht="25.5">
      <c r="A1522" s="473"/>
      <c r="B1522" s="60" t="s">
        <v>177</v>
      </c>
      <c r="C1522" s="55" t="s">
        <v>1155</v>
      </c>
      <c r="D1522" s="250" t="s">
        <v>48</v>
      </c>
      <c r="E1522" s="250">
        <v>1</v>
      </c>
      <c r="F1522" s="78"/>
      <c r="G1522" s="78"/>
      <c r="H1522" s="78"/>
    </row>
    <row r="1523" spans="1:8" ht="38.25">
      <c r="A1523" s="473"/>
      <c r="B1523" s="60" t="s">
        <v>180</v>
      </c>
      <c r="C1523" s="55" t="s">
        <v>1153</v>
      </c>
      <c r="D1523" s="250" t="s">
        <v>48</v>
      </c>
      <c r="E1523" s="250">
        <v>1</v>
      </c>
      <c r="F1523" s="78"/>
      <c r="G1523" s="78"/>
      <c r="H1523" s="78"/>
    </row>
    <row r="1524" spans="1:8">
      <c r="A1524" s="473" t="s">
        <v>569</v>
      </c>
      <c r="C1524" s="55" t="s">
        <v>142</v>
      </c>
      <c r="D1524" s="250"/>
      <c r="E1524" s="250"/>
      <c r="F1524" s="78"/>
      <c r="G1524" s="78"/>
      <c r="H1524" s="78"/>
    </row>
    <row r="1525" spans="1:8">
      <c r="A1525" s="473"/>
      <c r="B1525" s="60" t="s">
        <v>127</v>
      </c>
      <c r="C1525" s="55" t="s">
        <v>188</v>
      </c>
      <c r="D1525" s="250" t="s">
        <v>62</v>
      </c>
      <c r="E1525" s="250">
        <f>E1509*2</f>
        <v>8</v>
      </c>
      <c r="F1525" s="78"/>
      <c r="G1525" s="78"/>
      <c r="H1525" s="78"/>
    </row>
    <row r="1526" spans="1:8" ht="25.5">
      <c r="A1526" s="473"/>
      <c r="B1526" s="60" t="s">
        <v>130</v>
      </c>
      <c r="C1526" s="55" t="s">
        <v>1157</v>
      </c>
      <c r="D1526" s="250" t="s">
        <v>95</v>
      </c>
      <c r="E1526" s="250">
        <v>1</v>
      </c>
      <c r="F1526" s="78"/>
      <c r="G1526" s="78"/>
      <c r="H1526" s="78"/>
    </row>
    <row r="1527" spans="1:8" ht="15.75" customHeight="1">
      <c r="A1527" s="316"/>
      <c r="B1527" s="428" t="s">
        <v>143</v>
      </c>
      <c r="C1527" s="428"/>
      <c r="D1527" s="428"/>
      <c r="E1527" s="428"/>
      <c r="F1527" s="78"/>
      <c r="G1527" s="78"/>
      <c r="H1527" s="78"/>
    </row>
    <row r="1528" spans="1:8">
      <c r="A1528" s="316"/>
      <c r="C1528" s="55" t="s">
        <v>114</v>
      </c>
      <c r="D1528" s="250"/>
      <c r="E1528" s="250"/>
      <c r="F1528" s="78"/>
      <c r="G1528" s="78"/>
      <c r="H1528" s="78"/>
    </row>
    <row r="1529" spans="1:8">
      <c r="A1529" s="250"/>
      <c r="C1529" s="264" t="s">
        <v>147</v>
      </c>
      <c r="D1529" s="250"/>
      <c r="E1529" s="250"/>
      <c r="F1529" s="78"/>
      <c r="G1529" s="78"/>
      <c r="H1529" s="78"/>
    </row>
    <row r="1530" spans="1:8">
      <c r="A1530" s="250"/>
      <c r="C1530" s="264" t="s">
        <v>114</v>
      </c>
      <c r="D1530" s="250"/>
      <c r="E1530" s="250"/>
      <c r="F1530" s="78"/>
      <c r="G1530" s="78"/>
      <c r="H1530" s="78"/>
    </row>
    <row r="1531" spans="1:8">
      <c r="A1531" s="316" t="s">
        <v>995</v>
      </c>
      <c r="B1531" s="428" t="s">
        <v>163</v>
      </c>
      <c r="C1531" s="428"/>
      <c r="E1531" s="250"/>
      <c r="F1531" s="78"/>
      <c r="G1531" s="78"/>
      <c r="H1531" s="78"/>
    </row>
    <row r="1532" spans="1:8">
      <c r="A1532" s="250"/>
      <c r="B1532" s="60" t="s">
        <v>63</v>
      </c>
      <c r="C1532" s="55" t="s">
        <v>164</v>
      </c>
      <c r="E1532" s="250"/>
      <c r="F1532" s="78"/>
      <c r="G1532" s="78"/>
      <c r="H1532" s="78"/>
    </row>
    <row r="1533" spans="1:8">
      <c r="A1533" s="250"/>
      <c r="B1533" s="114" t="s">
        <v>127</v>
      </c>
      <c r="C1533" s="55" t="s">
        <v>192</v>
      </c>
      <c r="D1533" s="250" t="s">
        <v>62</v>
      </c>
      <c r="E1533" s="250">
        <v>4</v>
      </c>
      <c r="F1533" s="78"/>
      <c r="G1533" s="78"/>
      <c r="H1533" s="78"/>
    </row>
    <row r="1534" spans="1:8">
      <c r="A1534" s="250"/>
      <c r="B1534" s="114" t="s">
        <v>130</v>
      </c>
      <c r="C1534" s="55" t="s">
        <v>174</v>
      </c>
      <c r="D1534" s="250" t="s">
        <v>62</v>
      </c>
      <c r="E1534" s="250" t="s">
        <v>114</v>
      </c>
      <c r="F1534" s="78"/>
      <c r="G1534" s="78"/>
      <c r="H1534" s="78"/>
    </row>
    <row r="1535" spans="1:8">
      <c r="A1535" s="250"/>
      <c r="B1535" s="114" t="s">
        <v>177</v>
      </c>
      <c r="C1535" s="55" t="s">
        <v>695</v>
      </c>
      <c r="D1535" s="250" t="s">
        <v>62</v>
      </c>
      <c r="E1535" s="250" t="s">
        <v>114</v>
      </c>
      <c r="F1535" s="78"/>
      <c r="G1535" s="78"/>
      <c r="H1535" s="78"/>
    </row>
    <row r="1536" spans="1:8" ht="25.5">
      <c r="A1536" s="250"/>
      <c r="B1536" s="60" t="s">
        <v>64</v>
      </c>
      <c r="C1536" s="55" t="s">
        <v>863</v>
      </c>
      <c r="D1536" s="250" t="s">
        <v>4</v>
      </c>
      <c r="E1536" s="250" t="s">
        <v>114</v>
      </c>
      <c r="F1536" s="78"/>
      <c r="G1536" s="78"/>
      <c r="H1536" s="78"/>
    </row>
    <row r="1537" spans="1:8">
      <c r="A1537" s="250"/>
      <c r="B1537" s="60" t="s">
        <v>65</v>
      </c>
      <c r="C1537" s="55" t="s">
        <v>696</v>
      </c>
      <c r="D1537" s="250" t="s">
        <v>5</v>
      </c>
      <c r="E1537" s="250">
        <v>1</v>
      </c>
      <c r="F1537" s="78"/>
      <c r="G1537" s="78"/>
      <c r="H1537" s="78"/>
    </row>
    <row r="1538" spans="1:8">
      <c r="A1538" s="250"/>
      <c r="B1538" s="60" t="s">
        <v>66</v>
      </c>
      <c r="C1538" s="55" t="s">
        <v>167</v>
      </c>
      <c r="D1538" s="250" t="s">
        <v>4</v>
      </c>
      <c r="E1538" s="250" t="s">
        <v>114</v>
      </c>
      <c r="F1538" s="78"/>
      <c r="G1538" s="78"/>
      <c r="H1538" s="78"/>
    </row>
    <row r="1539" spans="1:8">
      <c r="A1539" s="250"/>
      <c r="B1539" s="60" t="s">
        <v>67</v>
      </c>
      <c r="C1539" s="60" t="s">
        <v>864</v>
      </c>
      <c r="D1539" s="250" t="s">
        <v>4</v>
      </c>
      <c r="E1539" s="250" t="s">
        <v>114</v>
      </c>
      <c r="F1539" s="78"/>
      <c r="G1539" s="78"/>
      <c r="H1539" s="78"/>
    </row>
    <row r="1540" spans="1:8">
      <c r="A1540" s="250"/>
      <c r="B1540" s="60" t="s">
        <v>74</v>
      </c>
      <c r="C1540" s="55" t="s">
        <v>662</v>
      </c>
      <c r="D1540" s="250" t="s">
        <v>4</v>
      </c>
      <c r="E1540" s="250" t="s">
        <v>114</v>
      </c>
      <c r="F1540" s="78"/>
      <c r="G1540" s="78"/>
      <c r="H1540" s="78"/>
    </row>
    <row r="1541" spans="1:8">
      <c r="A1541" s="250"/>
      <c r="B1541" s="60" t="s">
        <v>69</v>
      </c>
      <c r="C1541" s="55" t="s">
        <v>663</v>
      </c>
      <c r="D1541" s="250" t="s">
        <v>4</v>
      </c>
      <c r="E1541" s="250" t="s">
        <v>114</v>
      </c>
      <c r="F1541" s="78"/>
      <c r="G1541" s="78"/>
      <c r="H1541" s="78"/>
    </row>
    <row r="1542" spans="1:8" ht="25.5">
      <c r="A1542" s="250"/>
      <c r="B1542" s="60" t="s">
        <v>70</v>
      </c>
      <c r="C1542" s="55" t="s">
        <v>708</v>
      </c>
      <c r="D1542" s="250" t="s">
        <v>62</v>
      </c>
      <c r="E1542" s="250" t="s">
        <v>114</v>
      </c>
      <c r="F1542" s="78"/>
      <c r="G1542" s="78"/>
      <c r="H1542" s="78"/>
    </row>
    <row r="1543" spans="1:8">
      <c r="A1543" s="250"/>
      <c r="B1543" s="60" t="s">
        <v>175</v>
      </c>
      <c r="C1543" s="55" t="s">
        <v>768</v>
      </c>
      <c r="D1543" s="250" t="s">
        <v>5</v>
      </c>
      <c r="E1543" s="250">
        <v>1</v>
      </c>
      <c r="F1543" s="78"/>
      <c r="G1543" s="78"/>
      <c r="H1543" s="78"/>
    </row>
    <row r="1544" spans="1:8" ht="25.5">
      <c r="A1544" s="250"/>
      <c r="B1544" s="253" t="s">
        <v>72</v>
      </c>
      <c r="C1544" s="55" t="s">
        <v>189</v>
      </c>
      <c r="D1544" s="250" t="s">
        <v>5</v>
      </c>
      <c r="E1544" s="65">
        <v>1</v>
      </c>
      <c r="F1544" s="78"/>
      <c r="G1544" s="78"/>
      <c r="H1544" s="78"/>
    </row>
    <row r="1545" spans="1:8">
      <c r="A1545" s="250"/>
      <c r="B1545" s="60" t="s">
        <v>176</v>
      </c>
      <c r="C1545" s="55" t="s">
        <v>710</v>
      </c>
      <c r="D1545" s="250" t="s">
        <v>5</v>
      </c>
      <c r="E1545" s="250">
        <v>1</v>
      </c>
      <c r="F1545" s="78"/>
      <c r="G1545" s="78"/>
      <c r="H1545" s="78"/>
    </row>
    <row r="1546" spans="1:8">
      <c r="A1546" s="250" t="s">
        <v>563</v>
      </c>
      <c r="B1546" s="422" t="s">
        <v>990</v>
      </c>
      <c r="C1546" s="422"/>
      <c r="D1546" s="422"/>
      <c r="E1546" s="250"/>
      <c r="F1546" s="78"/>
      <c r="G1546" s="78"/>
      <c r="H1546" s="78"/>
    </row>
    <row r="1547" spans="1:8">
      <c r="A1547" s="250"/>
      <c r="B1547" s="60" t="s">
        <v>127</v>
      </c>
      <c r="C1547" s="246" t="s">
        <v>817</v>
      </c>
      <c r="D1547" s="247"/>
      <c r="E1547" s="250"/>
      <c r="F1547" s="78"/>
      <c r="G1547" s="78"/>
      <c r="H1547" s="78"/>
    </row>
    <row r="1548" spans="1:8" ht="25.5">
      <c r="A1548" s="250"/>
      <c r="B1548" s="60" t="s">
        <v>63</v>
      </c>
      <c r="C1548" s="55" t="s">
        <v>991</v>
      </c>
      <c r="D1548" s="250" t="s">
        <v>4</v>
      </c>
      <c r="E1548" s="250">
        <v>2</v>
      </c>
      <c r="F1548" s="78"/>
      <c r="G1548" s="78"/>
      <c r="H1548" s="78"/>
    </row>
    <row r="1549" spans="1:8">
      <c r="A1549" s="250"/>
      <c r="B1549" s="60" t="s">
        <v>64</v>
      </c>
      <c r="C1549" s="55" t="s">
        <v>703</v>
      </c>
      <c r="D1549" s="250" t="s">
        <v>4</v>
      </c>
      <c r="E1549" s="250" t="s">
        <v>114</v>
      </c>
      <c r="F1549" s="78"/>
      <c r="G1549" s="78"/>
      <c r="H1549" s="78"/>
    </row>
    <row r="1550" spans="1:8">
      <c r="A1550" s="250"/>
      <c r="B1550" s="60" t="s">
        <v>65</v>
      </c>
      <c r="C1550" s="55" t="s">
        <v>704</v>
      </c>
      <c r="D1550" s="250" t="s">
        <v>4</v>
      </c>
      <c r="E1550" s="250" t="s">
        <v>114</v>
      </c>
      <c r="F1550" s="78"/>
      <c r="G1550" s="78"/>
      <c r="H1550" s="78"/>
    </row>
    <row r="1551" spans="1:8">
      <c r="A1551" s="250"/>
      <c r="B1551" s="60" t="s">
        <v>66</v>
      </c>
      <c r="C1551" s="55" t="s">
        <v>706</v>
      </c>
      <c r="D1551" s="250" t="s">
        <v>48</v>
      </c>
      <c r="E1551" s="250" t="s">
        <v>114</v>
      </c>
      <c r="F1551" s="78"/>
      <c r="G1551" s="78"/>
      <c r="H1551" s="78"/>
    </row>
    <row r="1552" spans="1:8" ht="25.5">
      <c r="A1552" s="250"/>
      <c r="B1552" s="60" t="s">
        <v>67</v>
      </c>
      <c r="C1552" s="55" t="s">
        <v>189</v>
      </c>
      <c r="D1552" s="250" t="s">
        <v>95</v>
      </c>
      <c r="E1552" s="250" t="s">
        <v>114</v>
      </c>
      <c r="F1552" s="78"/>
      <c r="G1552" s="78"/>
      <c r="H1552" s="78"/>
    </row>
    <row r="1553" spans="1:8">
      <c r="A1553" s="250"/>
      <c r="B1553" s="60" t="s">
        <v>74</v>
      </c>
      <c r="C1553" s="55" t="s">
        <v>705</v>
      </c>
      <c r="D1553" s="250" t="s">
        <v>95</v>
      </c>
      <c r="E1553" s="250" t="s">
        <v>114</v>
      </c>
      <c r="F1553" s="78"/>
      <c r="G1553" s="78"/>
      <c r="H1553" s="78"/>
    </row>
    <row r="1554" spans="1:8">
      <c r="A1554" s="250"/>
      <c r="B1554" s="60" t="s">
        <v>69</v>
      </c>
      <c r="C1554" s="55" t="s">
        <v>710</v>
      </c>
      <c r="D1554" s="250" t="s">
        <v>95</v>
      </c>
      <c r="E1554" s="250" t="s">
        <v>114</v>
      </c>
      <c r="F1554" s="78"/>
      <c r="G1554" s="78"/>
      <c r="H1554" s="78"/>
    </row>
    <row r="1555" spans="1:8" ht="25.5">
      <c r="A1555" s="250"/>
      <c r="B1555" s="60" t="s">
        <v>130</v>
      </c>
      <c r="C1555" s="55" t="s">
        <v>712</v>
      </c>
      <c r="D1555" s="421" t="s">
        <v>711</v>
      </c>
      <c r="E1555" s="421"/>
      <c r="F1555" s="78"/>
      <c r="G1555" s="78"/>
      <c r="H1555" s="78"/>
    </row>
    <row r="1556" spans="1:8" ht="15.75" customHeight="1">
      <c r="A1556" s="65" t="s">
        <v>560</v>
      </c>
      <c r="B1556" s="424" t="s">
        <v>981</v>
      </c>
      <c r="C1556" s="424"/>
      <c r="D1556" s="424"/>
      <c r="E1556" s="424"/>
      <c r="F1556" s="78"/>
      <c r="G1556" s="78"/>
      <c r="H1556" s="78"/>
    </row>
    <row r="1557" spans="1:8">
      <c r="A1557" s="316" t="s">
        <v>769</v>
      </c>
      <c r="B1557" s="60" t="s">
        <v>63</v>
      </c>
      <c r="C1557" s="55" t="s">
        <v>160</v>
      </c>
      <c r="D1557" s="250" t="s">
        <v>141</v>
      </c>
      <c r="E1557" s="250">
        <v>1</v>
      </c>
      <c r="F1557" s="78"/>
      <c r="G1557" s="78"/>
      <c r="H1557" s="78"/>
    </row>
    <row r="1558" spans="1:8" ht="25.5">
      <c r="A1558" s="250"/>
      <c r="B1558" s="60" t="s">
        <v>64</v>
      </c>
      <c r="C1558" s="55" t="s">
        <v>801</v>
      </c>
      <c r="D1558" s="250"/>
      <c r="E1558" s="250"/>
      <c r="F1558" s="78"/>
      <c r="G1558" s="78"/>
      <c r="H1558" s="78"/>
    </row>
    <row r="1559" spans="1:8">
      <c r="A1559" s="250"/>
      <c r="B1559" s="60" t="s">
        <v>127</v>
      </c>
      <c r="C1559" s="55" t="s">
        <v>192</v>
      </c>
      <c r="D1559" s="250" t="s">
        <v>48</v>
      </c>
      <c r="E1559" s="250">
        <f>E1509</f>
        <v>4</v>
      </c>
      <c r="F1559" s="78"/>
      <c r="G1559" s="78"/>
      <c r="H1559" s="78"/>
    </row>
    <row r="1560" spans="1:8">
      <c r="A1560" s="250"/>
      <c r="B1560" s="60" t="s">
        <v>130</v>
      </c>
      <c r="C1560" s="55" t="s">
        <v>174</v>
      </c>
      <c r="D1560" s="426" t="s">
        <v>114</v>
      </c>
      <c r="E1560" s="426"/>
      <c r="F1560" s="78"/>
      <c r="G1560" s="78"/>
      <c r="H1560" s="78"/>
    </row>
    <row r="1561" spans="1:8">
      <c r="A1561" s="250"/>
      <c r="B1561" s="60" t="s">
        <v>65</v>
      </c>
      <c r="C1561" s="55" t="s">
        <v>703</v>
      </c>
      <c r="D1561" s="250" t="s">
        <v>114</v>
      </c>
      <c r="E1561" s="250"/>
      <c r="F1561" s="78"/>
      <c r="G1561" s="78"/>
      <c r="H1561" s="78"/>
    </row>
    <row r="1562" spans="1:8">
      <c r="A1562" s="250"/>
      <c r="B1562" s="60" t="s">
        <v>867</v>
      </c>
      <c r="C1562" s="55" t="s">
        <v>167</v>
      </c>
      <c r="D1562" s="250" t="s">
        <v>114</v>
      </c>
      <c r="E1562" s="250"/>
      <c r="F1562" s="78"/>
      <c r="G1562" s="78"/>
      <c r="H1562" s="78"/>
    </row>
    <row r="1563" spans="1:8" ht="25.5">
      <c r="A1563" s="250"/>
      <c r="B1563" s="60" t="s">
        <v>67</v>
      </c>
      <c r="C1563" s="55" t="s">
        <v>189</v>
      </c>
      <c r="D1563" s="250" t="s">
        <v>5</v>
      </c>
      <c r="E1563" s="250">
        <v>1</v>
      </c>
      <c r="F1563" s="78"/>
      <c r="G1563" s="78"/>
      <c r="H1563" s="78"/>
    </row>
    <row r="1564" spans="1:8" ht="25.5">
      <c r="A1564" s="250"/>
      <c r="B1564" s="60" t="s">
        <v>74</v>
      </c>
      <c r="C1564" s="55" t="s">
        <v>866</v>
      </c>
      <c r="D1564" s="250" t="s">
        <v>48</v>
      </c>
      <c r="E1564" s="250" t="s">
        <v>114</v>
      </c>
      <c r="F1564" s="78"/>
      <c r="G1564" s="78"/>
      <c r="H1564" s="78"/>
    </row>
    <row r="1565" spans="1:8">
      <c r="A1565" s="250" t="s">
        <v>561</v>
      </c>
      <c r="C1565" s="264" t="s">
        <v>194</v>
      </c>
      <c r="D1565" s="250"/>
      <c r="E1565" s="250"/>
      <c r="F1565" s="78"/>
      <c r="G1565" s="78"/>
      <c r="H1565" s="78"/>
    </row>
    <row r="1566" spans="1:8">
      <c r="A1566" s="250"/>
      <c r="C1566" s="387" t="s">
        <v>114</v>
      </c>
      <c r="E1566" s="250"/>
      <c r="F1566" s="78"/>
      <c r="G1566" s="78"/>
      <c r="H1566" s="78"/>
    </row>
    <row r="1567" spans="1:8">
      <c r="A1567" s="250" t="s">
        <v>562</v>
      </c>
      <c r="C1567" s="251" t="s">
        <v>200</v>
      </c>
      <c r="D1567" s="250"/>
      <c r="E1567" s="250"/>
      <c r="F1567" s="78"/>
      <c r="G1567" s="78"/>
      <c r="H1567" s="78"/>
    </row>
    <row r="1568" spans="1:8" ht="25.5">
      <c r="A1568" s="250"/>
      <c r="C1568" s="55" t="s">
        <v>197</v>
      </c>
      <c r="D1568" s="250"/>
      <c r="E1568" s="250"/>
      <c r="F1568" s="78"/>
      <c r="G1568" s="78"/>
      <c r="H1568" s="78"/>
    </row>
    <row r="1569" spans="1:8">
      <c r="A1569" s="250"/>
      <c r="B1569" s="60" t="s">
        <v>63</v>
      </c>
      <c r="C1569" s="55" t="s">
        <v>198</v>
      </c>
      <c r="D1569" s="250" t="s">
        <v>95</v>
      </c>
      <c r="E1569" s="250">
        <v>1</v>
      </c>
      <c r="F1569" s="78"/>
      <c r="G1569" s="78"/>
      <c r="H1569" s="78"/>
    </row>
    <row r="1570" spans="1:8">
      <c r="A1570" s="250"/>
      <c r="B1570" s="60" t="s">
        <v>64</v>
      </c>
      <c r="C1570" s="55" t="s">
        <v>199</v>
      </c>
      <c r="D1570" s="250" t="s">
        <v>95</v>
      </c>
      <c r="E1570" s="250">
        <v>1</v>
      </c>
      <c r="F1570" s="78"/>
      <c r="G1570" s="78"/>
      <c r="H1570" s="78"/>
    </row>
    <row r="1571" spans="1:8" ht="25.5">
      <c r="A1571" s="250" t="s">
        <v>557</v>
      </c>
      <c r="C1571" s="251" t="s">
        <v>675</v>
      </c>
      <c r="D1571" s="74"/>
      <c r="E1571" s="75"/>
      <c r="F1571" s="78"/>
      <c r="G1571" s="78"/>
      <c r="H1571" s="78"/>
    </row>
    <row r="1572" spans="1:8">
      <c r="A1572" s="250" t="s">
        <v>558</v>
      </c>
      <c r="C1572" s="72" t="s">
        <v>621</v>
      </c>
      <c r="D1572" s="74"/>
      <c r="E1572" s="75"/>
      <c r="F1572" s="78"/>
      <c r="G1572" s="78"/>
      <c r="H1572" s="78"/>
    </row>
    <row r="1573" spans="1:8" ht="18.75" customHeight="1">
      <c r="A1573" s="250"/>
      <c r="B1573" s="60" t="s">
        <v>63</v>
      </c>
      <c r="C1573" s="72" t="s">
        <v>676</v>
      </c>
      <c r="D1573" s="74" t="s">
        <v>214</v>
      </c>
      <c r="E1573" s="75">
        <v>1</v>
      </c>
      <c r="F1573" s="78"/>
      <c r="G1573" s="78"/>
      <c r="H1573" s="78"/>
    </row>
    <row r="1574" spans="1:8" ht="25.5">
      <c r="A1574" s="250"/>
      <c r="B1574" s="60" t="s">
        <v>64</v>
      </c>
      <c r="C1574" s="72" t="s">
        <v>677</v>
      </c>
      <c r="D1574" s="74" t="s">
        <v>214</v>
      </c>
      <c r="E1574" s="75">
        <v>1</v>
      </c>
      <c r="F1574" s="78"/>
      <c r="G1574" s="78"/>
      <c r="H1574" s="78"/>
    </row>
    <row r="1575" spans="1:8">
      <c r="A1575" s="250" t="s">
        <v>559</v>
      </c>
      <c r="C1575" s="72" t="s">
        <v>215</v>
      </c>
      <c r="D1575" s="74" t="s">
        <v>216</v>
      </c>
      <c r="E1575" s="75">
        <v>1</v>
      </c>
      <c r="F1575" s="78"/>
      <c r="G1575" s="78"/>
      <c r="H1575" s="78"/>
    </row>
    <row r="1576" spans="1:8">
      <c r="A1576" s="250" t="s">
        <v>553</v>
      </c>
      <c r="C1576" s="251" t="s">
        <v>206</v>
      </c>
      <c r="D1576" s="74"/>
      <c r="E1576" s="74"/>
      <c r="F1576" s="78"/>
      <c r="G1576" s="78"/>
      <c r="H1576" s="78"/>
    </row>
    <row r="1577" spans="1:8" ht="25.5">
      <c r="A1577" s="250" t="s">
        <v>554</v>
      </c>
      <c r="C1577" s="72" t="s">
        <v>971</v>
      </c>
      <c r="D1577" s="74"/>
      <c r="E1577" s="74"/>
      <c r="F1577" s="78"/>
      <c r="G1577" s="78"/>
      <c r="H1577" s="78"/>
    </row>
    <row r="1578" spans="1:8">
      <c r="A1578" s="284"/>
      <c r="B1578" s="60" t="s">
        <v>63</v>
      </c>
      <c r="C1578" s="73" t="s">
        <v>871</v>
      </c>
      <c r="D1578" s="74" t="s">
        <v>114</v>
      </c>
      <c r="E1578" s="74"/>
      <c r="F1578" s="78"/>
      <c r="G1578" s="78"/>
      <c r="H1578" s="78"/>
    </row>
    <row r="1579" spans="1:8">
      <c r="A1579" s="250"/>
      <c r="B1579" s="60" t="s">
        <v>64</v>
      </c>
      <c r="C1579" s="73" t="s">
        <v>982</v>
      </c>
      <c r="D1579" s="74" t="s">
        <v>114</v>
      </c>
      <c r="E1579" s="74"/>
      <c r="F1579" s="78"/>
      <c r="G1579" s="78"/>
      <c r="H1579" s="78"/>
    </row>
    <row r="1580" spans="1:8">
      <c r="A1580" s="250"/>
      <c r="B1580" s="60" t="s">
        <v>65</v>
      </c>
      <c r="C1580" s="72" t="s">
        <v>977</v>
      </c>
      <c r="D1580" s="74" t="s">
        <v>114</v>
      </c>
      <c r="E1580" s="74"/>
      <c r="F1580" s="78"/>
      <c r="G1580" s="78"/>
      <c r="H1580" s="78"/>
    </row>
    <row r="1581" spans="1:8">
      <c r="A1581" s="250"/>
      <c r="B1581" s="60" t="s">
        <v>66</v>
      </c>
      <c r="C1581" s="73" t="s">
        <v>523</v>
      </c>
      <c r="D1581" s="74" t="s">
        <v>95</v>
      </c>
      <c r="E1581" s="74">
        <v>1</v>
      </c>
      <c r="F1581" s="78"/>
      <c r="G1581" s="78"/>
      <c r="H1581" s="78"/>
    </row>
    <row r="1582" spans="1:8" ht="25.5">
      <c r="A1582" s="250" t="s">
        <v>555</v>
      </c>
      <c r="C1582" s="72" t="s">
        <v>208</v>
      </c>
      <c r="D1582" s="74"/>
      <c r="E1582" s="74"/>
      <c r="F1582" s="78"/>
      <c r="G1582" s="78"/>
      <c r="H1582" s="78"/>
    </row>
    <row r="1583" spans="1:8">
      <c r="A1583" s="250"/>
      <c r="B1583" s="60" t="s">
        <v>63</v>
      </c>
      <c r="C1583" s="248" t="s">
        <v>223</v>
      </c>
      <c r="D1583" s="74" t="s">
        <v>114</v>
      </c>
      <c r="E1583" s="74"/>
      <c r="F1583" s="78"/>
      <c r="G1583" s="78"/>
      <c r="H1583" s="78"/>
    </row>
    <row r="1584" spans="1:8">
      <c r="A1584" s="250"/>
      <c r="B1584" s="60" t="s">
        <v>64</v>
      </c>
      <c r="C1584" s="73" t="s">
        <v>224</v>
      </c>
      <c r="D1584" s="74" t="s">
        <v>114</v>
      </c>
      <c r="E1584" s="74"/>
    </row>
    <row r="1585" spans="1:9" s="57" customFormat="1" ht="19.5" customHeight="1">
      <c r="A1585" s="250"/>
      <c r="B1585" s="60" t="s">
        <v>65</v>
      </c>
      <c r="C1585" s="248" t="s">
        <v>524</v>
      </c>
      <c r="D1585" s="74" t="s">
        <v>214</v>
      </c>
      <c r="E1585" s="74">
        <v>1</v>
      </c>
      <c r="F1585" s="77"/>
      <c r="G1585" s="471"/>
      <c r="H1585" s="471"/>
      <c r="I1585" s="77"/>
    </row>
    <row r="1586" spans="1:9" ht="15" customHeight="1">
      <c r="A1586" s="250" t="s">
        <v>556</v>
      </c>
      <c r="B1586" s="422" t="s">
        <v>210</v>
      </c>
      <c r="C1586" s="422"/>
      <c r="D1586" s="74"/>
      <c r="E1586" s="74"/>
    </row>
    <row r="1587" spans="1:9" ht="32.25" customHeight="1">
      <c r="A1587" s="250" t="s">
        <v>554</v>
      </c>
      <c r="B1587" s="423" t="s">
        <v>531</v>
      </c>
      <c r="C1587" s="423"/>
      <c r="D1587" s="74" t="s">
        <v>214</v>
      </c>
      <c r="E1587" s="74">
        <v>1</v>
      </c>
    </row>
    <row r="1588" spans="1:9" s="57" customFormat="1" ht="15.75" customHeight="1">
      <c r="A1588" s="250" t="s">
        <v>555</v>
      </c>
      <c r="B1588" s="423" t="s">
        <v>212</v>
      </c>
      <c r="C1588" s="423"/>
      <c r="D1588" s="74" t="s">
        <v>114</v>
      </c>
      <c r="E1588" s="74"/>
      <c r="F1588" s="77"/>
      <c r="G1588" s="77"/>
      <c r="H1588" s="77"/>
      <c r="I1588" s="77"/>
    </row>
    <row r="1589" spans="1:9" ht="15" customHeight="1">
      <c r="A1589" s="250" t="s">
        <v>547</v>
      </c>
      <c r="B1589" s="422" t="s">
        <v>217</v>
      </c>
      <c r="C1589" s="422"/>
      <c r="D1589" s="429" t="s">
        <v>213</v>
      </c>
      <c r="E1589" s="429"/>
    </row>
    <row r="1590" spans="1:9">
      <c r="A1590" s="250"/>
      <c r="C1590" s="251"/>
      <c r="D1590" s="249"/>
      <c r="E1590" s="249"/>
    </row>
    <row r="1591" spans="1:9" ht="15" customHeight="1">
      <c r="A1591" s="250" t="s">
        <v>550</v>
      </c>
      <c r="B1591" s="422" t="s">
        <v>227</v>
      </c>
      <c r="C1591" s="422"/>
      <c r="D1591" s="74"/>
      <c r="E1591" s="74"/>
    </row>
    <row r="1592" spans="1:9" ht="45.75" customHeight="1">
      <c r="A1592" s="254" t="s">
        <v>551</v>
      </c>
      <c r="B1592" s="423" t="s">
        <v>532</v>
      </c>
      <c r="C1592" s="423"/>
      <c r="D1592" s="74" t="s">
        <v>214</v>
      </c>
      <c r="E1592" s="74">
        <v>1</v>
      </c>
    </row>
    <row r="1593" spans="1:9" ht="40.5" customHeight="1">
      <c r="A1593" s="254" t="s">
        <v>552</v>
      </c>
      <c r="B1593" s="423" t="s">
        <v>533</v>
      </c>
      <c r="C1593" s="423"/>
      <c r="D1593" s="74" t="s">
        <v>214</v>
      </c>
      <c r="E1593" s="74">
        <v>1</v>
      </c>
    </row>
    <row r="1594" spans="1:9" ht="24.75" customHeight="1">
      <c r="A1594" s="250" t="s">
        <v>546</v>
      </c>
      <c r="B1594" s="422" t="s">
        <v>777</v>
      </c>
      <c r="C1594" s="422"/>
      <c r="D1594" s="74"/>
      <c r="E1594" s="74"/>
    </row>
    <row r="1595" spans="1:9" ht="15" customHeight="1">
      <c r="A1595" s="250" t="s">
        <v>778</v>
      </c>
      <c r="B1595" s="423" t="s">
        <v>541</v>
      </c>
      <c r="C1595" s="423"/>
      <c r="D1595" s="74" t="s">
        <v>214</v>
      </c>
      <c r="E1595" s="74">
        <v>1</v>
      </c>
    </row>
    <row r="1596" spans="1:9" ht="15" customHeight="1">
      <c r="A1596" s="250" t="s">
        <v>779</v>
      </c>
      <c r="B1596" s="423" t="s">
        <v>767</v>
      </c>
      <c r="C1596" s="423"/>
      <c r="D1596" s="74" t="s">
        <v>114</v>
      </c>
      <c r="E1596" s="74"/>
    </row>
    <row r="1597" spans="1:9" ht="25.5" customHeight="1">
      <c r="A1597" s="250" t="s">
        <v>780</v>
      </c>
      <c r="B1597" s="423" t="s">
        <v>542</v>
      </c>
      <c r="C1597" s="423"/>
      <c r="D1597" s="74" t="s">
        <v>214</v>
      </c>
      <c r="E1597" s="74">
        <v>1</v>
      </c>
    </row>
    <row r="1598" spans="1:9" ht="30" customHeight="1">
      <c r="A1598" s="250" t="s">
        <v>781</v>
      </c>
      <c r="B1598" s="423" t="s">
        <v>1179</v>
      </c>
      <c r="C1598" s="423"/>
      <c r="D1598" s="74" t="s">
        <v>95</v>
      </c>
      <c r="E1598" s="74">
        <v>1</v>
      </c>
    </row>
    <row r="1599" spans="1:9">
      <c r="A1599" s="249" t="s">
        <v>625</v>
      </c>
      <c r="B1599" s="80"/>
      <c r="C1599" s="80"/>
      <c r="D1599" s="74"/>
      <c r="E1599" s="74"/>
      <c r="F1599" s="78"/>
      <c r="G1599" s="78"/>
      <c r="H1599" s="78"/>
    </row>
    <row r="1600" spans="1:9">
      <c r="A1600" s="249" t="s">
        <v>1285</v>
      </c>
      <c r="B1600" s="80"/>
      <c r="C1600" s="80"/>
      <c r="D1600" s="75"/>
      <c r="E1600" s="74"/>
      <c r="F1600" s="78"/>
      <c r="G1600" s="78"/>
      <c r="H1600" s="78"/>
    </row>
    <row r="1602" spans="1:9" s="57" customFormat="1" ht="25.5" customHeight="1">
      <c r="A1602" s="459" t="s">
        <v>593</v>
      </c>
      <c r="B1602" s="459"/>
      <c r="C1602" s="459"/>
      <c r="D1602" s="459"/>
      <c r="E1602" s="459"/>
      <c r="F1602" s="459"/>
      <c r="G1602" s="459"/>
      <c r="H1602" s="459"/>
      <c r="I1602" s="459"/>
    </row>
    <row r="1603" spans="1:9" ht="17.25" customHeight="1">
      <c r="A1603" s="317"/>
      <c r="B1603" s="459"/>
      <c r="C1603" s="459"/>
      <c r="D1603" s="459"/>
      <c r="E1603" s="459"/>
      <c r="F1603" s="459"/>
      <c r="G1603" s="459"/>
      <c r="H1603" s="459"/>
      <c r="I1603" s="459"/>
    </row>
    <row r="1604" spans="1:9">
      <c r="A1604" s="426" t="s">
        <v>245</v>
      </c>
      <c r="B1604" s="426" t="s">
        <v>246</v>
      </c>
      <c r="C1604" s="426"/>
      <c r="D1604" s="434" t="s">
        <v>1</v>
      </c>
      <c r="E1604" s="434" t="s">
        <v>12</v>
      </c>
      <c r="F1604" s="435" t="s">
        <v>13</v>
      </c>
      <c r="G1604" s="435"/>
      <c r="H1604" s="467" t="s">
        <v>18</v>
      </c>
      <c r="I1604" s="467"/>
    </row>
    <row r="1605" spans="1:9" s="56" customFormat="1">
      <c r="A1605" s="426"/>
      <c r="B1605" s="426"/>
      <c r="C1605" s="426"/>
      <c r="D1605" s="434"/>
      <c r="E1605" s="434"/>
      <c r="F1605" s="304" t="s">
        <v>10</v>
      </c>
      <c r="G1605" s="304" t="s">
        <v>19</v>
      </c>
      <c r="H1605" s="305" t="s">
        <v>10</v>
      </c>
      <c r="I1605" s="305" t="s">
        <v>19</v>
      </c>
    </row>
    <row r="1606" spans="1:9" s="56" customFormat="1">
      <c r="A1606" s="426"/>
      <c r="B1606" s="426"/>
      <c r="C1606" s="426"/>
      <c r="D1606" s="434"/>
      <c r="E1606" s="434"/>
      <c r="F1606" s="304" t="s">
        <v>14</v>
      </c>
      <c r="G1606" s="304" t="s">
        <v>14</v>
      </c>
      <c r="H1606" s="305" t="s">
        <v>20</v>
      </c>
      <c r="I1606" s="305" t="s">
        <v>20</v>
      </c>
    </row>
    <row r="1607" spans="1:9">
      <c r="A1607" s="426"/>
      <c r="B1607" s="426"/>
      <c r="C1607" s="426"/>
      <c r="D1607" s="434"/>
      <c r="E1607" s="306" t="s">
        <v>15</v>
      </c>
      <c r="F1607" s="307" t="s">
        <v>16</v>
      </c>
      <c r="G1607" s="308" t="s">
        <v>17</v>
      </c>
      <c r="H1607" s="309" t="s">
        <v>22</v>
      </c>
      <c r="I1607" s="309" t="s">
        <v>23</v>
      </c>
    </row>
    <row r="1608" spans="1:9">
      <c r="A1608" s="284" t="s">
        <v>509</v>
      </c>
      <c r="B1608" s="427" t="s">
        <v>3</v>
      </c>
      <c r="C1608" s="427"/>
      <c r="D1608" s="427"/>
      <c r="E1608" s="427"/>
      <c r="F1608" s="284"/>
      <c r="G1608" s="284"/>
      <c r="H1608" s="284"/>
    </row>
    <row r="1609" spans="1:9">
      <c r="C1609" s="255" t="s">
        <v>114</v>
      </c>
    </row>
    <row r="1610" spans="1:9" ht="23.25" customHeight="1">
      <c r="A1610" s="284" t="s">
        <v>510</v>
      </c>
      <c r="B1610" s="424" t="s">
        <v>89</v>
      </c>
      <c r="C1610" s="424"/>
      <c r="D1610" s="424"/>
      <c r="E1610" s="424"/>
      <c r="F1610" s="78"/>
      <c r="G1610" s="78"/>
      <c r="H1610" s="78"/>
    </row>
    <row r="1611" spans="1:9" ht="23.25" customHeight="1">
      <c r="A1611" s="386"/>
      <c r="B1611" s="436" t="s">
        <v>114</v>
      </c>
      <c r="C1611" s="437"/>
      <c r="D1611" s="388"/>
      <c r="E1611" s="388"/>
      <c r="F1611" s="78"/>
      <c r="G1611" s="78"/>
      <c r="H1611" s="78"/>
      <c r="I1611" s="389"/>
    </row>
    <row r="1612" spans="1:9" ht="23.25" customHeight="1">
      <c r="A1612" s="386"/>
      <c r="B1612" s="424" t="s">
        <v>1319</v>
      </c>
      <c r="C1612" s="424"/>
      <c r="D1612" s="424"/>
      <c r="E1612" s="424"/>
      <c r="F1612" s="78"/>
      <c r="G1612" s="78"/>
      <c r="H1612" s="78"/>
      <c r="I1612" s="389"/>
    </row>
    <row r="1613" spans="1:9" ht="29.25" customHeight="1">
      <c r="A1613" s="65" t="s">
        <v>583</v>
      </c>
      <c r="C1613" s="84" t="s">
        <v>992</v>
      </c>
      <c r="D1613" s="65" t="s">
        <v>4</v>
      </c>
      <c r="E1613" s="65">
        <v>2</v>
      </c>
    </row>
    <row r="1614" spans="1:9" ht="27.75" customHeight="1">
      <c r="A1614" s="65" t="s">
        <v>584</v>
      </c>
      <c r="C1614" s="84" t="s">
        <v>592</v>
      </c>
      <c r="D1614" s="65" t="s">
        <v>4</v>
      </c>
      <c r="E1614" s="65">
        <v>4</v>
      </c>
    </row>
    <row r="1615" spans="1:9" ht="23.25" customHeight="1">
      <c r="A1615" s="65" t="s">
        <v>585</v>
      </c>
      <c r="C1615" s="84" t="s">
        <v>594</v>
      </c>
      <c r="D1615" s="65" t="s">
        <v>4</v>
      </c>
      <c r="E1615" s="65">
        <v>2</v>
      </c>
    </row>
    <row r="1616" spans="1:9" ht="23.25" customHeight="1">
      <c r="A1616" s="65" t="s">
        <v>586</v>
      </c>
      <c r="C1616" s="84" t="s">
        <v>694</v>
      </c>
      <c r="D1616" s="65" t="s">
        <v>4</v>
      </c>
      <c r="E1616" s="65">
        <v>2</v>
      </c>
    </row>
    <row r="1617" spans="1:5" ht="33.75" customHeight="1">
      <c r="A1617" s="65" t="s">
        <v>587</v>
      </c>
      <c r="C1617" s="84" t="s">
        <v>1222</v>
      </c>
      <c r="D1617" s="65" t="s">
        <v>62</v>
      </c>
      <c r="E1617" s="65">
        <v>6</v>
      </c>
    </row>
    <row r="1618" spans="1:5" ht="31.5" customHeight="1">
      <c r="A1618" s="65" t="s">
        <v>588</v>
      </c>
      <c r="C1618" s="84" t="s">
        <v>1212</v>
      </c>
      <c r="D1618" s="65" t="s">
        <v>62</v>
      </c>
      <c r="E1618" s="65">
        <v>6</v>
      </c>
    </row>
    <row r="1619" spans="1:5" ht="15.75" customHeight="1">
      <c r="A1619" s="65" t="s">
        <v>589</v>
      </c>
      <c r="C1619" s="84" t="s">
        <v>543</v>
      </c>
      <c r="D1619" s="65" t="s">
        <v>62</v>
      </c>
      <c r="E1619" s="65">
        <v>6</v>
      </c>
    </row>
    <row r="1620" spans="1:5" ht="45.75" customHeight="1">
      <c r="A1620" s="65" t="s">
        <v>590</v>
      </c>
      <c r="C1620" s="84" t="s">
        <v>595</v>
      </c>
    </row>
    <row r="1621" spans="1:5" ht="32.25" customHeight="1">
      <c r="B1621" s="60" t="s">
        <v>63</v>
      </c>
      <c r="C1621" s="84" t="s">
        <v>544</v>
      </c>
      <c r="D1621" s="65" t="s">
        <v>5</v>
      </c>
      <c r="E1621" s="65">
        <v>1</v>
      </c>
    </row>
    <row r="1622" spans="1:5" ht="21.75" customHeight="1">
      <c r="B1622" s="60" t="s">
        <v>64</v>
      </c>
      <c r="C1622" s="84" t="s">
        <v>121</v>
      </c>
      <c r="D1622" s="65" t="s">
        <v>5</v>
      </c>
      <c r="E1622" s="65">
        <v>1</v>
      </c>
    </row>
    <row r="1623" spans="1:5" ht="19.5" customHeight="1">
      <c r="B1623" s="60" t="s">
        <v>65</v>
      </c>
      <c r="C1623" s="84" t="s">
        <v>545</v>
      </c>
      <c r="D1623" s="65" t="s">
        <v>5</v>
      </c>
      <c r="E1623" s="65">
        <v>1</v>
      </c>
    </row>
    <row r="1624" spans="1:5" ht="32.25" customHeight="1">
      <c r="A1624" s="65" t="s">
        <v>591</v>
      </c>
      <c r="C1624" s="84" t="s">
        <v>619</v>
      </c>
    </row>
    <row r="1625" spans="1:5" ht="23.25" customHeight="1">
      <c r="B1625" s="60" t="s">
        <v>127</v>
      </c>
      <c r="C1625" s="255" t="s">
        <v>596</v>
      </c>
    </row>
    <row r="1626" spans="1:5" ht="23.25" customHeight="1">
      <c r="B1626" s="83" t="s">
        <v>611</v>
      </c>
      <c r="C1626" s="72" t="s">
        <v>597</v>
      </c>
      <c r="D1626" s="74" t="s">
        <v>598</v>
      </c>
      <c r="E1626" s="74">
        <v>2</v>
      </c>
    </row>
    <row r="1627" spans="1:5" ht="23.25" customHeight="1">
      <c r="B1627" s="83" t="s">
        <v>612</v>
      </c>
      <c r="C1627" s="72" t="s">
        <v>599</v>
      </c>
      <c r="D1627" s="74" t="s">
        <v>598</v>
      </c>
      <c r="E1627" s="74">
        <v>2</v>
      </c>
    </row>
    <row r="1628" spans="1:5" ht="23.25" customHeight="1">
      <c r="B1628" s="74" t="s">
        <v>130</v>
      </c>
      <c r="C1628" s="72" t="s">
        <v>600</v>
      </c>
      <c r="D1628" s="74" t="s">
        <v>598</v>
      </c>
      <c r="E1628" s="74">
        <v>4</v>
      </c>
    </row>
    <row r="1629" spans="1:5" ht="23.25" customHeight="1">
      <c r="B1629" s="60" t="s">
        <v>177</v>
      </c>
      <c r="C1629" s="255" t="s">
        <v>601</v>
      </c>
      <c r="D1629" s="74"/>
      <c r="E1629" s="74"/>
    </row>
    <row r="1630" spans="1:5" ht="23.25" customHeight="1">
      <c r="B1630" s="83" t="s">
        <v>611</v>
      </c>
      <c r="C1630" s="72" t="s">
        <v>602</v>
      </c>
      <c r="D1630" s="74" t="s">
        <v>48</v>
      </c>
      <c r="E1630" s="74">
        <f>E1613</f>
        <v>2</v>
      </c>
    </row>
    <row r="1631" spans="1:5" ht="23.25" customHeight="1">
      <c r="B1631" s="83" t="s">
        <v>612</v>
      </c>
      <c r="C1631" s="72" t="s">
        <v>603</v>
      </c>
      <c r="D1631" s="74" t="s">
        <v>48</v>
      </c>
      <c r="E1631" s="74">
        <f>E1614+E1616</f>
        <v>6</v>
      </c>
    </row>
    <row r="1632" spans="1:5" ht="23.25" customHeight="1">
      <c r="B1632" s="83" t="s">
        <v>613</v>
      </c>
      <c r="C1632" s="72" t="s">
        <v>604</v>
      </c>
      <c r="D1632" s="74" t="s">
        <v>48</v>
      </c>
      <c r="E1632" s="74">
        <f>E1615</f>
        <v>2</v>
      </c>
    </row>
    <row r="1633" spans="1:8" ht="23.25" customHeight="1">
      <c r="B1633" s="83" t="s">
        <v>614</v>
      </c>
      <c r="C1633" s="72" t="s">
        <v>605</v>
      </c>
      <c r="D1633" s="429" t="s">
        <v>606</v>
      </c>
      <c r="E1633" s="429"/>
    </row>
    <row r="1634" spans="1:8" ht="23.25" customHeight="1">
      <c r="B1634" s="83" t="s">
        <v>615</v>
      </c>
      <c r="C1634" s="72" t="s">
        <v>607</v>
      </c>
      <c r="D1634" s="74" t="s">
        <v>598</v>
      </c>
      <c r="E1634" s="74">
        <f>E1617</f>
        <v>6</v>
      </c>
    </row>
    <row r="1635" spans="1:8" ht="23.25" customHeight="1">
      <c r="B1635" s="83" t="s">
        <v>616</v>
      </c>
      <c r="C1635" s="72" t="s">
        <v>608</v>
      </c>
      <c r="D1635" s="74" t="s">
        <v>598</v>
      </c>
      <c r="E1635" s="74">
        <f>E1618</f>
        <v>6</v>
      </c>
    </row>
    <row r="1636" spans="1:8" ht="23.25" customHeight="1">
      <c r="B1636" s="83" t="s">
        <v>617</v>
      </c>
      <c r="C1636" s="72" t="s">
        <v>132</v>
      </c>
      <c r="D1636" s="74" t="s">
        <v>598</v>
      </c>
      <c r="E1636" s="74">
        <f>E1619</f>
        <v>6</v>
      </c>
    </row>
    <row r="1637" spans="1:8" ht="23.25" customHeight="1">
      <c r="B1637" s="83" t="s">
        <v>618</v>
      </c>
      <c r="C1637" s="72" t="s">
        <v>609</v>
      </c>
      <c r="D1637" s="429" t="s">
        <v>606</v>
      </c>
      <c r="E1637" s="429"/>
    </row>
    <row r="1638" spans="1:8" ht="23.25" customHeight="1">
      <c r="B1638" s="60" t="s">
        <v>180</v>
      </c>
      <c r="C1638" s="255" t="s">
        <v>610</v>
      </c>
      <c r="D1638" s="65" t="s">
        <v>95</v>
      </c>
      <c r="E1638" s="65">
        <v>1</v>
      </c>
    </row>
    <row r="1639" spans="1:8" ht="25.5" customHeight="1">
      <c r="A1639" s="284" t="s">
        <v>620</v>
      </c>
      <c r="B1639" s="424" t="s">
        <v>6</v>
      </c>
      <c r="C1639" s="424"/>
      <c r="D1639" s="250"/>
      <c r="E1639" s="250"/>
      <c r="F1639" s="78"/>
      <c r="G1639" s="78"/>
      <c r="H1639" s="78"/>
    </row>
    <row r="1640" spans="1:8" ht="25.5" customHeight="1">
      <c r="B1640" s="283"/>
      <c r="C1640" s="283" t="s">
        <v>114</v>
      </c>
      <c r="D1640" s="85"/>
      <c r="E1640" s="250"/>
      <c r="F1640" s="78"/>
      <c r="G1640" s="78"/>
      <c r="H1640" s="78"/>
    </row>
    <row r="1641" spans="1:8" ht="15" customHeight="1">
      <c r="A1641" s="284" t="s">
        <v>511</v>
      </c>
      <c r="B1641" s="424" t="s">
        <v>8</v>
      </c>
      <c r="C1641" s="424"/>
      <c r="D1641" s="250"/>
      <c r="E1641" s="250"/>
      <c r="F1641" s="78"/>
      <c r="G1641" s="78"/>
      <c r="H1641" s="78"/>
    </row>
    <row r="1642" spans="1:8">
      <c r="A1642" s="250"/>
      <c r="C1642" s="55" t="s">
        <v>114</v>
      </c>
      <c r="D1642" s="250"/>
      <c r="E1642" s="250"/>
      <c r="F1642" s="78"/>
      <c r="G1642" s="78"/>
      <c r="H1642" s="78"/>
    </row>
    <row r="1643" spans="1:8">
      <c r="A1643" s="250"/>
      <c r="C1643" s="55"/>
      <c r="D1643" s="250"/>
      <c r="E1643" s="250"/>
      <c r="F1643" s="78"/>
      <c r="G1643" s="78"/>
      <c r="H1643" s="78"/>
    </row>
    <row r="1644" spans="1:8" ht="22.5" customHeight="1">
      <c r="A1644" s="284" t="s">
        <v>512</v>
      </c>
      <c r="B1644" s="424" t="s">
        <v>139</v>
      </c>
      <c r="C1644" s="424"/>
      <c r="D1644" s="424"/>
      <c r="E1644" s="424"/>
      <c r="F1644" s="78"/>
      <c r="G1644" s="78"/>
      <c r="H1644" s="78"/>
    </row>
    <row r="1645" spans="1:8">
      <c r="A1645" s="250"/>
      <c r="C1645" s="428" t="s">
        <v>193</v>
      </c>
      <c r="D1645" s="428"/>
      <c r="E1645" s="428"/>
      <c r="F1645" s="78"/>
      <c r="G1645" s="78"/>
      <c r="H1645" s="78"/>
    </row>
    <row r="1646" spans="1:8">
      <c r="A1646" s="250"/>
      <c r="C1646" s="262" t="s">
        <v>606</v>
      </c>
      <c r="D1646" s="262"/>
      <c r="E1646" s="262"/>
      <c r="F1646" s="78"/>
      <c r="G1646" s="78"/>
      <c r="H1646" s="78"/>
    </row>
    <row r="1647" spans="1:8">
      <c r="A1647" s="250"/>
      <c r="B1647" s="428" t="s">
        <v>143</v>
      </c>
      <c r="C1647" s="428"/>
      <c r="D1647" s="428"/>
      <c r="E1647" s="428"/>
      <c r="F1647" s="78"/>
      <c r="G1647" s="78"/>
      <c r="H1647" s="78"/>
    </row>
    <row r="1648" spans="1:8" ht="25.5">
      <c r="A1648" s="316" t="s">
        <v>513</v>
      </c>
      <c r="C1648" s="55" t="s">
        <v>185</v>
      </c>
      <c r="D1648" s="250" t="s">
        <v>48</v>
      </c>
      <c r="E1648" s="250">
        <f>E1613</f>
        <v>2</v>
      </c>
      <c r="F1648" s="78"/>
      <c r="G1648" s="78"/>
      <c r="H1648" s="78"/>
    </row>
    <row r="1649" spans="1:8">
      <c r="A1649" s="316"/>
      <c r="C1649" s="264" t="s">
        <v>1154</v>
      </c>
      <c r="D1649" s="250"/>
      <c r="E1649" s="250"/>
      <c r="F1649" s="78"/>
      <c r="G1649" s="78"/>
      <c r="H1649" s="78"/>
    </row>
    <row r="1650" spans="1:8" ht="25.5">
      <c r="A1650" s="316"/>
      <c r="B1650" s="60" t="s">
        <v>127</v>
      </c>
      <c r="C1650" s="55" t="s">
        <v>266</v>
      </c>
      <c r="D1650" s="250" t="s">
        <v>48</v>
      </c>
      <c r="E1650" s="250">
        <v>1</v>
      </c>
      <c r="F1650" s="78"/>
      <c r="G1650" s="78"/>
      <c r="H1650" s="78"/>
    </row>
    <row r="1651" spans="1:8">
      <c r="A1651" s="274"/>
      <c r="B1651" s="60" t="s">
        <v>130</v>
      </c>
      <c r="C1651" s="55" t="s">
        <v>999</v>
      </c>
      <c r="D1651" s="250" t="s">
        <v>48</v>
      </c>
      <c r="E1651" s="250">
        <v>2</v>
      </c>
      <c r="F1651" s="78"/>
      <c r="G1651" s="78"/>
      <c r="H1651" s="78"/>
    </row>
    <row r="1652" spans="1:8">
      <c r="A1652" s="274"/>
      <c r="B1652" s="60" t="s">
        <v>177</v>
      </c>
      <c r="C1652" s="55" t="s">
        <v>885</v>
      </c>
      <c r="D1652" s="250" t="s">
        <v>48</v>
      </c>
      <c r="E1652" s="250">
        <v>1</v>
      </c>
      <c r="F1652" s="78"/>
      <c r="G1652" s="78"/>
      <c r="H1652" s="78"/>
    </row>
    <row r="1653" spans="1:8" ht="38.25">
      <c r="A1653" s="316"/>
      <c r="B1653" s="60" t="s">
        <v>180</v>
      </c>
      <c r="C1653" s="55" t="s">
        <v>1153</v>
      </c>
      <c r="D1653" s="250" t="s">
        <v>48</v>
      </c>
      <c r="E1653" s="250">
        <v>1</v>
      </c>
      <c r="F1653" s="78"/>
      <c r="G1653" s="78"/>
      <c r="H1653" s="78"/>
    </row>
    <row r="1654" spans="1:8">
      <c r="A1654" s="316" t="s">
        <v>514</v>
      </c>
      <c r="C1654" s="55" t="s">
        <v>114</v>
      </c>
      <c r="D1654" s="250"/>
      <c r="E1654" s="250"/>
      <c r="F1654" s="78"/>
      <c r="G1654" s="78"/>
      <c r="H1654" s="78"/>
    </row>
    <row r="1655" spans="1:8">
      <c r="A1655" s="316" t="s">
        <v>515</v>
      </c>
      <c r="C1655" s="55" t="s">
        <v>114</v>
      </c>
      <c r="D1655" s="250"/>
      <c r="E1655" s="250"/>
      <c r="F1655" s="78"/>
      <c r="G1655" s="78"/>
      <c r="H1655" s="78"/>
    </row>
    <row r="1656" spans="1:8">
      <c r="A1656" s="316" t="s">
        <v>517</v>
      </c>
      <c r="C1656" s="55" t="s">
        <v>516</v>
      </c>
      <c r="D1656" s="250" t="s">
        <v>95</v>
      </c>
      <c r="E1656" s="250">
        <v>1</v>
      </c>
      <c r="F1656" s="78"/>
      <c r="G1656" s="78"/>
      <c r="H1656" s="78"/>
    </row>
    <row r="1657" spans="1:8" ht="25.5">
      <c r="A1657" s="316"/>
      <c r="B1657" s="60" t="s">
        <v>127</v>
      </c>
      <c r="C1657" s="55" t="str">
        <f t="shared" ref="C1657:C1662" si="4">C1518</f>
        <v>Control Mimic panel with all accessories  including monitoring</v>
      </c>
      <c r="D1657" s="250" t="s">
        <v>44</v>
      </c>
      <c r="E1657" s="250"/>
      <c r="F1657" s="78"/>
      <c r="G1657" s="78"/>
      <c r="H1657" s="78"/>
    </row>
    <row r="1658" spans="1:8">
      <c r="A1658" s="316"/>
      <c r="B1658" s="60" t="s">
        <v>130</v>
      </c>
      <c r="C1658" s="55" t="str">
        <f t="shared" si="4"/>
        <v>Protection main relay ( Bay Unit )</v>
      </c>
      <c r="D1658" s="250" t="s">
        <v>95</v>
      </c>
      <c r="E1658" s="250">
        <v>1</v>
      </c>
      <c r="F1658" s="78"/>
      <c r="G1658" s="78"/>
      <c r="H1658" s="78"/>
    </row>
    <row r="1659" spans="1:8">
      <c r="A1659" s="316"/>
      <c r="B1659" s="60" t="s">
        <v>611</v>
      </c>
      <c r="C1659" s="55" t="str">
        <f t="shared" si="4"/>
        <v>Central Unit extension card</v>
      </c>
      <c r="D1659" s="250" t="s">
        <v>95</v>
      </c>
      <c r="E1659" s="250">
        <v>1</v>
      </c>
      <c r="F1659" s="78"/>
      <c r="G1659" s="78"/>
      <c r="H1659" s="78"/>
    </row>
    <row r="1660" spans="1:8">
      <c r="A1660" s="316"/>
      <c r="B1660" s="60" t="s">
        <v>612</v>
      </c>
      <c r="C1660" s="55" t="str">
        <f t="shared" si="4"/>
        <v xml:space="preserve"> Bay Unit with HMI</v>
      </c>
      <c r="D1660" s="250" t="s">
        <v>95</v>
      </c>
      <c r="E1660" s="250">
        <v>1</v>
      </c>
      <c r="F1660" s="78"/>
      <c r="G1660" s="78"/>
      <c r="H1660" s="78"/>
    </row>
    <row r="1661" spans="1:8" ht="26.25" customHeight="1">
      <c r="A1661" s="316"/>
      <c r="B1661" s="60" t="s">
        <v>177</v>
      </c>
      <c r="C1661" s="55" t="str">
        <f t="shared" si="4"/>
        <v>Selector Switch for Enabling/Disabling BBP,BFP, all function</v>
      </c>
      <c r="D1661" s="250" t="s">
        <v>95</v>
      </c>
      <c r="E1661" s="250">
        <v>1</v>
      </c>
      <c r="F1661" s="78"/>
      <c r="G1661" s="78"/>
      <c r="H1661" s="78"/>
    </row>
    <row r="1662" spans="1:8" ht="38.25">
      <c r="A1662" s="316"/>
      <c r="B1662" s="60" t="s">
        <v>180</v>
      </c>
      <c r="C1662" s="55" t="str">
        <f t="shared" si="4"/>
        <v>Complete Protection Panel including wiring, lighting,humidity controller, heater &amp; other accessories</v>
      </c>
      <c r="D1662" s="250" t="s">
        <v>95</v>
      </c>
      <c r="E1662" s="250">
        <v>1</v>
      </c>
      <c r="F1662" s="78"/>
      <c r="G1662" s="78"/>
      <c r="H1662" s="78"/>
    </row>
    <row r="1663" spans="1:8">
      <c r="A1663" s="316" t="s">
        <v>518</v>
      </c>
      <c r="C1663" s="55" t="s">
        <v>142</v>
      </c>
      <c r="D1663" s="250" t="s">
        <v>95</v>
      </c>
      <c r="E1663" s="250">
        <v>1</v>
      </c>
      <c r="F1663" s="78"/>
      <c r="G1663" s="78"/>
      <c r="H1663" s="78"/>
    </row>
    <row r="1664" spans="1:8">
      <c r="A1664" s="316"/>
      <c r="B1664" s="60" t="s">
        <v>127</v>
      </c>
      <c r="C1664" s="55" t="s">
        <v>188</v>
      </c>
      <c r="D1664" s="250" t="s">
        <v>62</v>
      </c>
      <c r="E1664" s="250">
        <f>E1648*2</f>
        <v>4</v>
      </c>
      <c r="F1664" s="78"/>
      <c r="G1664" s="78"/>
      <c r="H1664" s="78"/>
    </row>
    <row r="1665" spans="1:8" ht="25.5">
      <c r="A1665" s="316"/>
      <c r="B1665" s="60" t="s">
        <v>130</v>
      </c>
      <c r="C1665" s="55" t="s">
        <v>957</v>
      </c>
      <c r="D1665" s="250" t="s">
        <v>95</v>
      </c>
      <c r="E1665" s="250">
        <v>1</v>
      </c>
      <c r="F1665" s="78"/>
      <c r="G1665" s="78"/>
      <c r="H1665" s="78"/>
    </row>
    <row r="1666" spans="1:8" ht="15.75" customHeight="1">
      <c r="A1666" s="250"/>
      <c r="B1666" s="428" t="s">
        <v>147</v>
      </c>
      <c r="C1666" s="428"/>
      <c r="D1666" s="250"/>
      <c r="E1666" s="250"/>
      <c r="F1666" s="78"/>
      <c r="G1666" s="78"/>
      <c r="H1666" s="78"/>
    </row>
    <row r="1667" spans="1:8" ht="15.75" customHeight="1">
      <c r="A1667" s="250"/>
      <c r="B1667" s="428" t="s">
        <v>114</v>
      </c>
      <c r="C1667" s="428"/>
      <c r="D1667" s="250"/>
      <c r="E1667" s="250"/>
      <c r="F1667" s="78"/>
      <c r="G1667" s="78"/>
      <c r="H1667" s="78"/>
    </row>
    <row r="1668" spans="1:8" ht="15.75" customHeight="1">
      <c r="A1668" s="285" t="s">
        <v>679</v>
      </c>
      <c r="B1668" s="428" t="s">
        <v>163</v>
      </c>
      <c r="C1668" s="428"/>
      <c r="D1668" s="421" t="s">
        <v>114</v>
      </c>
      <c r="E1668" s="421"/>
      <c r="F1668" s="78"/>
      <c r="G1668" s="78"/>
      <c r="H1668" s="78"/>
    </row>
    <row r="1669" spans="1:8" hidden="1">
      <c r="A1669" s="250"/>
      <c r="B1669" s="60" t="s">
        <v>63</v>
      </c>
      <c r="C1669" s="55" t="s">
        <v>164</v>
      </c>
      <c r="E1669" s="250"/>
      <c r="F1669" s="78"/>
      <c r="G1669" s="78"/>
      <c r="H1669" s="78"/>
    </row>
    <row r="1670" spans="1:8" hidden="1">
      <c r="A1670" s="250"/>
      <c r="B1670" s="114" t="s">
        <v>127</v>
      </c>
      <c r="C1670" s="55" t="s">
        <v>192</v>
      </c>
      <c r="D1670" s="250" t="s">
        <v>62</v>
      </c>
      <c r="E1670" s="250" t="e">
        <f>#REF!+#REF!+#REF!</f>
        <v>#REF!</v>
      </c>
      <c r="F1670" s="78"/>
      <c r="G1670" s="78"/>
      <c r="H1670" s="78"/>
    </row>
    <row r="1671" spans="1:8" hidden="1">
      <c r="A1671" s="250"/>
      <c r="B1671" s="114" t="s">
        <v>130</v>
      </c>
      <c r="C1671" s="55" t="s">
        <v>174</v>
      </c>
      <c r="D1671" s="250" t="s">
        <v>62</v>
      </c>
      <c r="E1671" s="250" t="e">
        <f>#REF!+#REF!+#REF!</f>
        <v>#REF!</v>
      </c>
      <c r="F1671" s="78"/>
      <c r="G1671" s="78"/>
      <c r="H1671" s="78"/>
    </row>
    <row r="1672" spans="1:8" hidden="1">
      <c r="A1672" s="250"/>
      <c r="B1672" s="114" t="s">
        <v>177</v>
      </c>
      <c r="C1672" s="55" t="s">
        <v>695</v>
      </c>
      <c r="D1672" s="250" t="s">
        <v>62</v>
      </c>
      <c r="E1672" s="250" t="e">
        <f>#REF!</f>
        <v>#REF!</v>
      </c>
      <c r="F1672" s="78"/>
      <c r="G1672" s="78"/>
      <c r="H1672" s="78"/>
    </row>
    <row r="1673" spans="1:8" ht="25.5" hidden="1">
      <c r="A1673" s="250"/>
      <c r="B1673" s="60" t="s">
        <v>64</v>
      </c>
      <c r="C1673" s="55" t="s">
        <v>760</v>
      </c>
      <c r="D1673" s="250" t="s">
        <v>4</v>
      </c>
      <c r="E1673" s="250">
        <v>2</v>
      </c>
      <c r="F1673" s="78"/>
      <c r="G1673" s="78"/>
      <c r="H1673" s="78"/>
    </row>
    <row r="1674" spans="1:8" hidden="1">
      <c r="A1674" s="250"/>
      <c r="B1674" s="60" t="s">
        <v>65</v>
      </c>
      <c r="C1674" s="55" t="s">
        <v>696</v>
      </c>
      <c r="D1674" s="250" t="s">
        <v>5</v>
      </c>
      <c r="E1674" s="250">
        <v>1</v>
      </c>
      <c r="F1674" s="78"/>
      <c r="G1674" s="78"/>
      <c r="H1674" s="78"/>
    </row>
    <row r="1675" spans="1:8" hidden="1">
      <c r="A1675" s="250"/>
      <c r="B1675" s="60" t="s">
        <v>66</v>
      </c>
      <c r="C1675" s="55" t="s">
        <v>167</v>
      </c>
      <c r="D1675" s="250" t="s">
        <v>4</v>
      </c>
      <c r="E1675" s="250">
        <v>1</v>
      </c>
      <c r="F1675" s="78"/>
      <c r="G1675" s="78"/>
      <c r="H1675" s="78"/>
    </row>
    <row r="1676" spans="1:8" hidden="1">
      <c r="A1676" s="250"/>
      <c r="B1676" s="60" t="s">
        <v>67</v>
      </c>
      <c r="C1676" s="60" t="s">
        <v>709</v>
      </c>
      <c r="D1676" s="250" t="s">
        <v>4</v>
      </c>
      <c r="E1676" s="250">
        <v>2</v>
      </c>
      <c r="F1676" s="78"/>
      <c r="G1676" s="78"/>
      <c r="H1676" s="78"/>
    </row>
    <row r="1677" spans="1:8" hidden="1">
      <c r="A1677" s="250"/>
      <c r="B1677" s="60" t="s">
        <v>74</v>
      </c>
      <c r="C1677" s="55" t="s">
        <v>662</v>
      </c>
      <c r="D1677" s="250" t="s">
        <v>4</v>
      </c>
      <c r="E1677" s="250">
        <v>1</v>
      </c>
      <c r="F1677" s="78"/>
      <c r="G1677" s="78"/>
      <c r="H1677" s="78"/>
    </row>
    <row r="1678" spans="1:8" hidden="1">
      <c r="A1678" s="250"/>
      <c r="B1678" s="60" t="s">
        <v>69</v>
      </c>
      <c r="C1678" s="55" t="s">
        <v>663</v>
      </c>
      <c r="D1678" s="250" t="s">
        <v>4</v>
      </c>
      <c r="E1678" s="250">
        <v>2</v>
      </c>
      <c r="F1678" s="78"/>
      <c r="G1678" s="78"/>
      <c r="H1678" s="78"/>
    </row>
    <row r="1679" spans="1:8" ht="25.5" hidden="1">
      <c r="A1679" s="250"/>
      <c r="B1679" s="60" t="s">
        <v>70</v>
      </c>
      <c r="C1679" s="55" t="s">
        <v>708</v>
      </c>
      <c r="D1679" s="250" t="s">
        <v>62</v>
      </c>
      <c r="E1679" s="250">
        <v>1</v>
      </c>
      <c r="F1679" s="78"/>
      <c r="G1679" s="78"/>
      <c r="H1679" s="78"/>
    </row>
    <row r="1680" spans="1:8" hidden="1">
      <c r="A1680" s="250"/>
      <c r="B1680" s="60" t="s">
        <v>175</v>
      </c>
      <c r="C1680" s="55" t="s">
        <v>768</v>
      </c>
      <c r="D1680" s="250" t="s">
        <v>5</v>
      </c>
      <c r="E1680" s="65">
        <v>1</v>
      </c>
      <c r="F1680" s="78"/>
      <c r="G1680" s="78"/>
      <c r="H1680" s="78"/>
    </row>
    <row r="1681" spans="1:8" ht="25.5" hidden="1">
      <c r="A1681" s="250"/>
      <c r="B1681" s="253" t="s">
        <v>72</v>
      </c>
      <c r="C1681" s="55" t="s">
        <v>189</v>
      </c>
      <c r="D1681" s="250" t="s">
        <v>5</v>
      </c>
      <c r="E1681" s="65">
        <v>1</v>
      </c>
      <c r="F1681" s="78"/>
      <c r="G1681" s="78"/>
      <c r="H1681" s="78"/>
    </row>
    <row r="1682" spans="1:8" hidden="1">
      <c r="A1682" s="250"/>
      <c r="B1682" s="60" t="s">
        <v>176</v>
      </c>
      <c r="C1682" s="55" t="s">
        <v>710</v>
      </c>
      <c r="D1682" s="250" t="s">
        <v>5</v>
      </c>
      <c r="E1682" s="250">
        <v>1</v>
      </c>
      <c r="F1682" s="78"/>
      <c r="G1682" s="78"/>
      <c r="H1682" s="78"/>
    </row>
    <row r="1683" spans="1:8" ht="15" customHeight="1">
      <c r="A1683" s="250" t="s">
        <v>519</v>
      </c>
      <c r="B1683" s="422" t="s">
        <v>231</v>
      </c>
      <c r="C1683" s="422"/>
      <c r="D1683" s="422"/>
      <c r="E1683" s="250">
        <v>1</v>
      </c>
      <c r="F1683" s="78"/>
      <c r="G1683" s="78"/>
      <c r="H1683" s="78"/>
    </row>
    <row r="1684" spans="1:8" ht="51">
      <c r="A1684" s="250"/>
      <c r="B1684" s="60" t="s">
        <v>127</v>
      </c>
      <c r="C1684" s="55" t="s">
        <v>770</v>
      </c>
      <c r="D1684" s="65" t="s">
        <v>95</v>
      </c>
      <c r="E1684" s="65">
        <v>1</v>
      </c>
      <c r="F1684" s="78"/>
      <c r="G1684" s="78"/>
      <c r="H1684" s="78"/>
    </row>
    <row r="1685" spans="1:8" ht="25.5">
      <c r="A1685" s="250"/>
      <c r="B1685" s="60" t="s">
        <v>130</v>
      </c>
      <c r="C1685" s="55" t="s">
        <v>712</v>
      </c>
      <c r="D1685" s="421" t="s">
        <v>711</v>
      </c>
      <c r="E1685" s="421"/>
      <c r="F1685" s="78"/>
      <c r="G1685" s="78"/>
      <c r="H1685" s="78"/>
    </row>
    <row r="1686" spans="1:8" ht="15.75" customHeight="1">
      <c r="A1686" s="301" t="s">
        <v>520</v>
      </c>
      <c r="B1686" s="424" t="s">
        <v>158</v>
      </c>
      <c r="C1686" s="424"/>
      <c r="D1686" s="254" t="s">
        <v>114</v>
      </c>
      <c r="E1686" s="251"/>
      <c r="F1686" s="78"/>
      <c r="G1686" s="78"/>
      <c r="H1686" s="78"/>
    </row>
    <row r="1687" spans="1:8">
      <c r="A1687" s="250" t="s">
        <v>521</v>
      </c>
      <c r="C1687" s="264" t="s">
        <v>194</v>
      </c>
      <c r="D1687" s="250" t="s">
        <v>114</v>
      </c>
      <c r="E1687" s="250"/>
      <c r="F1687" s="78"/>
      <c r="G1687" s="78"/>
      <c r="H1687" s="78"/>
    </row>
    <row r="1688" spans="1:8" ht="26.25" customHeight="1">
      <c r="A1688" s="250" t="s">
        <v>522</v>
      </c>
      <c r="C1688" s="251" t="s">
        <v>200</v>
      </c>
      <c r="D1688" s="250"/>
      <c r="E1688" s="250"/>
      <c r="F1688" s="78"/>
      <c r="G1688" s="78"/>
      <c r="H1688" s="78"/>
    </row>
    <row r="1689" spans="1:8" ht="25.5">
      <c r="A1689" s="250"/>
      <c r="C1689" s="55" t="s">
        <v>197</v>
      </c>
      <c r="D1689" s="250"/>
      <c r="E1689" s="250"/>
      <c r="F1689" s="78"/>
      <c r="G1689" s="78"/>
      <c r="H1689" s="78"/>
    </row>
    <row r="1690" spans="1:8">
      <c r="A1690" s="250"/>
      <c r="B1690" s="60" t="s">
        <v>63</v>
      </c>
      <c r="C1690" s="55" t="s">
        <v>198</v>
      </c>
      <c r="D1690" s="250" t="s">
        <v>95</v>
      </c>
      <c r="E1690" s="250">
        <v>1</v>
      </c>
      <c r="F1690" s="78"/>
      <c r="G1690" s="78"/>
      <c r="H1690" s="78"/>
    </row>
    <row r="1691" spans="1:8">
      <c r="A1691" s="250"/>
      <c r="B1691" s="60" t="s">
        <v>64</v>
      </c>
      <c r="C1691" s="55" t="s">
        <v>199</v>
      </c>
      <c r="D1691" s="250" t="s">
        <v>95</v>
      </c>
      <c r="E1691" s="250">
        <v>1</v>
      </c>
      <c r="F1691" s="78"/>
      <c r="G1691" s="78"/>
      <c r="H1691" s="78"/>
    </row>
    <row r="1692" spans="1:8" ht="25.5">
      <c r="A1692" s="250" t="s">
        <v>525</v>
      </c>
      <c r="C1692" s="251" t="s">
        <v>675</v>
      </c>
      <c r="D1692" s="74"/>
      <c r="E1692" s="75"/>
      <c r="F1692" s="78"/>
      <c r="G1692" s="78"/>
      <c r="H1692" s="78"/>
    </row>
    <row r="1693" spans="1:8">
      <c r="A1693" s="250" t="s">
        <v>221</v>
      </c>
      <c r="C1693" s="72" t="s">
        <v>621</v>
      </c>
      <c r="D1693" s="74"/>
      <c r="E1693" s="75"/>
      <c r="F1693" s="78"/>
      <c r="G1693" s="78"/>
      <c r="H1693" s="78"/>
    </row>
    <row r="1694" spans="1:8" ht="25.5">
      <c r="A1694" s="250"/>
      <c r="B1694" s="60" t="s">
        <v>63</v>
      </c>
      <c r="C1694" s="72" t="s">
        <v>676</v>
      </c>
      <c r="D1694" s="74" t="s">
        <v>214</v>
      </c>
      <c r="E1694" s="75">
        <v>1</v>
      </c>
      <c r="F1694" s="78"/>
      <c r="G1694" s="78"/>
      <c r="H1694" s="78"/>
    </row>
    <row r="1695" spans="1:8" ht="25.5">
      <c r="A1695" s="250"/>
      <c r="B1695" s="60" t="s">
        <v>64</v>
      </c>
      <c r="C1695" s="72" t="s">
        <v>677</v>
      </c>
      <c r="D1695" s="74" t="s">
        <v>214</v>
      </c>
      <c r="E1695" s="75">
        <v>1</v>
      </c>
      <c r="F1695" s="78"/>
      <c r="G1695" s="78"/>
      <c r="H1695" s="78"/>
    </row>
    <row r="1696" spans="1:8">
      <c r="A1696" s="250" t="s">
        <v>526</v>
      </c>
      <c r="C1696" s="72" t="s">
        <v>215</v>
      </c>
      <c r="D1696" s="74" t="s">
        <v>216</v>
      </c>
      <c r="E1696" s="75">
        <v>1</v>
      </c>
      <c r="F1696" s="78"/>
      <c r="G1696" s="78"/>
      <c r="H1696" s="78"/>
    </row>
    <row r="1697" spans="1:9" ht="15" customHeight="1">
      <c r="A1697" s="301" t="s">
        <v>527</v>
      </c>
      <c r="B1697" s="451" t="s">
        <v>206</v>
      </c>
      <c r="C1697" s="451"/>
      <c r="D1697" s="451"/>
      <c r="E1697" s="451"/>
      <c r="F1697" s="78"/>
      <c r="G1697" s="78"/>
      <c r="H1697" s="78"/>
    </row>
    <row r="1698" spans="1:9" ht="25.5">
      <c r="A1698" s="250" t="s">
        <v>528</v>
      </c>
      <c r="C1698" s="72" t="s">
        <v>220</v>
      </c>
      <c r="D1698" s="74"/>
      <c r="E1698" s="74"/>
      <c r="F1698" s="78"/>
      <c r="G1698" s="78"/>
      <c r="H1698" s="78"/>
    </row>
    <row r="1699" spans="1:9">
      <c r="A1699" s="302"/>
      <c r="B1699" s="60" t="s">
        <v>63</v>
      </c>
      <c r="C1699" s="73" t="s">
        <v>222</v>
      </c>
      <c r="D1699" s="74" t="s">
        <v>114</v>
      </c>
      <c r="E1699" s="74"/>
      <c r="F1699" s="78"/>
      <c r="G1699" s="78"/>
      <c r="H1699" s="78"/>
    </row>
    <row r="1700" spans="1:9">
      <c r="A1700" s="250"/>
      <c r="B1700" s="60" t="s">
        <v>64</v>
      </c>
      <c r="C1700" s="73" t="s">
        <v>972</v>
      </c>
      <c r="D1700" s="74" t="s">
        <v>114</v>
      </c>
      <c r="E1700" s="74"/>
      <c r="F1700" s="78"/>
      <c r="G1700" s="78"/>
      <c r="H1700" s="78"/>
    </row>
    <row r="1701" spans="1:9">
      <c r="A1701" s="250"/>
      <c r="B1701" s="60" t="s">
        <v>65</v>
      </c>
      <c r="C1701" s="72" t="s">
        <v>977</v>
      </c>
      <c r="D1701" s="74" t="s">
        <v>114</v>
      </c>
      <c r="E1701" s="74"/>
      <c r="F1701" s="78"/>
      <c r="G1701" s="78"/>
      <c r="H1701" s="78"/>
    </row>
    <row r="1702" spans="1:9">
      <c r="A1702" s="250"/>
      <c r="B1702" s="60" t="s">
        <v>66</v>
      </c>
      <c r="C1702" s="73" t="s">
        <v>523</v>
      </c>
      <c r="D1702" s="74" t="s">
        <v>95</v>
      </c>
      <c r="E1702" s="74">
        <v>1</v>
      </c>
      <c r="F1702" s="78"/>
      <c r="G1702" s="78"/>
      <c r="H1702" s="78"/>
    </row>
    <row r="1703" spans="1:9" ht="25.5">
      <c r="A1703" s="250" t="s">
        <v>529</v>
      </c>
      <c r="C1703" s="72" t="s">
        <v>208</v>
      </c>
      <c r="D1703" s="74"/>
      <c r="E1703" s="74"/>
      <c r="F1703" s="78"/>
      <c r="G1703" s="78"/>
      <c r="H1703" s="78"/>
    </row>
    <row r="1704" spans="1:9">
      <c r="A1704" s="250"/>
      <c r="B1704" s="60" t="s">
        <v>63</v>
      </c>
      <c r="C1704" s="248" t="s">
        <v>223</v>
      </c>
      <c r="D1704" s="74" t="s">
        <v>114</v>
      </c>
      <c r="E1704" s="74"/>
      <c r="F1704" s="78"/>
      <c r="G1704" s="78"/>
      <c r="H1704" s="78"/>
    </row>
    <row r="1705" spans="1:9">
      <c r="A1705" s="250"/>
      <c r="B1705" s="60" t="s">
        <v>64</v>
      </c>
      <c r="C1705" s="73" t="s">
        <v>224</v>
      </c>
      <c r="D1705" s="74" t="s">
        <v>114</v>
      </c>
      <c r="E1705" s="74"/>
    </row>
    <row r="1706" spans="1:9" s="57" customFormat="1" ht="19.5" customHeight="1">
      <c r="A1706" s="250"/>
      <c r="B1706" s="60" t="s">
        <v>65</v>
      </c>
      <c r="C1706" s="248" t="s">
        <v>524</v>
      </c>
      <c r="D1706" s="74" t="s">
        <v>214</v>
      </c>
      <c r="E1706" s="74">
        <v>1</v>
      </c>
      <c r="F1706" s="77"/>
      <c r="G1706" s="471"/>
      <c r="H1706" s="471"/>
      <c r="I1706" s="77"/>
    </row>
    <row r="1707" spans="1:9" ht="15" customHeight="1">
      <c r="A1707" s="250" t="s">
        <v>530</v>
      </c>
      <c r="B1707" s="422" t="s">
        <v>210</v>
      </c>
      <c r="C1707" s="422"/>
      <c r="D1707" s="74"/>
      <c r="E1707" s="74"/>
    </row>
    <row r="1708" spans="1:9" ht="15.75" customHeight="1">
      <c r="A1708" s="250" t="s">
        <v>771</v>
      </c>
      <c r="B1708" s="423" t="s">
        <v>531</v>
      </c>
      <c r="C1708" s="423"/>
      <c r="D1708" s="74" t="s">
        <v>214</v>
      </c>
      <c r="E1708" s="74">
        <v>1</v>
      </c>
    </row>
    <row r="1709" spans="1:9" s="57" customFormat="1" ht="15.75" customHeight="1">
      <c r="A1709" s="250" t="s">
        <v>772</v>
      </c>
      <c r="B1709" s="423" t="s">
        <v>212</v>
      </c>
      <c r="C1709" s="423"/>
      <c r="D1709" s="74" t="s">
        <v>114</v>
      </c>
      <c r="E1709" s="74"/>
      <c r="F1709" s="77"/>
      <c r="G1709" s="77"/>
      <c r="H1709" s="77"/>
      <c r="I1709" s="77"/>
    </row>
    <row r="1710" spans="1:9" ht="15" customHeight="1">
      <c r="A1710" s="250" t="s">
        <v>534</v>
      </c>
      <c r="B1710" s="422" t="s">
        <v>217</v>
      </c>
      <c r="C1710" s="422"/>
      <c r="D1710" s="429" t="s">
        <v>213</v>
      </c>
      <c r="E1710" s="429"/>
    </row>
    <row r="1711" spans="1:9">
      <c r="A1711" s="250"/>
      <c r="C1711" s="251"/>
      <c r="D1711" s="249"/>
      <c r="E1711" s="249"/>
    </row>
    <row r="1712" spans="1:9" ht="15" customHeight="1">
      <c r="A1712" s="250" t="s">
        <v>537</v>
      </c>
      <c r="B1712" s="422" t="s">
        <v>227</v>
      </c>
      <c r="C1712" s="422"/>
      <c r="D1712" s="74"/>
      <c r="E1712" s="74"/>
    </row>
    <row r="1713" spans="1:8" ht="42.75" customHeight="1">
      <c r="A1713" s="254" t="s">
        <v>538</v>
      </c>
      <c r="B1713" s="423" t="s">
        <v>532</v>
      </c>
      <c r="C1713" s="423"/>
      <c r="D1713" s="460" t="s">
        <v>114</v>
      </c>
      <c r="E1713" s="461"/>
    </row>
    <row r="1714" spans="1:8" ht="39" customHeight="1">
      <c r="A1714" s="254" t="s">
        <v>539</v>
      </c>
      <c r="B1714" s="423" t="s">
        <v>533</v>
      </c>
      <c r="C1714" s="423"/>
      <c r="D1714" s="74" t="s">
        <v>214</v>
      </c>
      <c r="E1714" s="74">
        <v>1</v>
      </c>
    </row>
    <row r="1715" spans="1:8" ht="26.25" customHeight="1">
      <c r="A1715" s="250" t="s">
        <v>540</v>
      </c>
      <c r="B1715" s="422" t="s">
        <v>228</v>
      </c>
      <c r="C1715" s="422"/>
      <c r="D1715" s="74"/>
      <c r="E1715" s="74"/>
    </row>
    <row r="1716" spans="1:8" ht="15" customHeight="1">
      <c r="A1716" s="250" t="s">
        <v>773</v>
      </c>
      <c r="B1716" s="423" t="s">
        <v>541</v>
      </c>
      <c r="C1716" s="423"/>
      <c r="D1716" s="74" t="s">
        <v>214</v>
      </c>
      <c r="E1716" s="74">
        <v>1</v>
      </c>
    </row>
    <row r="1717" spans="1:8" ht="15" customHeight="1">
      <c r="A1717" s="250" t="s">
        <v>774</v>
      </c>
      <c r="B1717" s="423" t="s">
        <v>767</v>
      </c>
      <c r="C1717" s="423"/>
      <c r="D1717" s="74" t="s">
        <v>114</v>
      </c>
      <c r="E1717" s="74"/>
    </row>
    <row r="1718" spans="1:8" ht="26.25" customHeight="1">
      <c r="A1718" s="250" t="s">
        <v>775</v>
      </c>
      <c r="B1718" s="423" t="s">
        <v>542</v>
      </c>
      <c r="C1718" s="423"/>
      <c r="D1718" s="74" t="s">
        <v>214</v>
      </c>
      <c r="E1718" s="74">
        <v>1</v>
      </c>
    </row>
    <row r="1719" spans="1:8" ht="30" customHeight="1">
      <c r="A1719" s="250" t="s">
        <v>776</v>
      </c>
      <c r="B1719" s="423" t="s">
        <v>1179</v>
      </c>
      <c r="C1719" s="423"/>
      <c r="D1719" s="74" t="s">
        <v>95</v>
      </c>
      <c r="E1719" s="74">
        <v>1</v>
      </c>
    </row>
    <row r="1720" spans="1:8">
      <c r="A1720" s="249" t="s">
        <v>624</v>
      </c>
      <c r="B1720" s="80"/>
      <c r="C1720" s="80"/>
      <c r="D1720" s="74"/>
      <c r="E1720" s="74"/>
      <c r="F1720" s="78"/>
      <c r="G1720" s="78"/>
      <c r="H1720" s="78"/>
    </row>
    <row r="1721" spans="1:8">
      <c r="A1721" s="249" t="s">
        <v>1286</v>
      </c>
      <c r="B1721" s="80"/>
      <c r="C1721" s="80"/>
      <c r="D1721" s="75"/>
      <c r="E1721" s="74"/>
      <c r="F1721" s="78"/>
      <c r="G1721" s="78"/>
      <c r="H1721" s="78"/>
    </row>
  </sheetData>
  <mergeCells count="592">
    <mergeCell ref="B1718:C1718"/>
    <mergeCell ref="B1719:C1719"/>
    <mergeCell ref="A553:G553"/>
    <mergeCell ref="A779:G779"/>
    <mergeCell ref="A1005:G1005"/>
    <mergeCell ref="A1233:G1233"/>
    <mergeCell ref="A1461:G1461"/>
    <mergeCell ref="B876:E876"/>
    <mergeCell ref="A1078:E1078"/>
    <mergeCell ref="A1307:E1307"/>
    <mergeCell ref="B1332:E1332"/>
    <mergeCell ref="B1502:E1502"/>
    <mergeCell ref="C1504:E1504"/>
    <mergeCell ref="A1509:A1514"/>
    <mergeCell ref="A1517:A1523"/>
    <mergeCell ref="A1524:A1526"/>
    <mergeCell ref="B652:E652"/>
    <mergeCell ref="B1697:E1697"/>
    <mergeCell ref="B1641:C1641"/>
    <mergeCell ref="B1668:C1668"/>
    <mergeCell ref="D1668:E1668"/>
    <mergeCell ref="B1683:D1683"/>
    <mergeCell ref="G1706:H1706"/>
    <mergeCell ref="B1708:C1708"/>
    <mergeCell ref="D1710:E1710"/>
    <mergeCell ref="B1717:C1717"/>
    <mergeCell ref="B1608:E1608"/>
    <mergeCell ref="B1610:E1610"/>
    <mergeCell ref="D1633:E1633"/>
    <mergeCell ref="D1637:E1637"/>
    <mergeCell ref="B1639:C1639"/>
    <mergeCell ref="C1645:E1645"/>
    <mergeCell ref="B1647:E1647"/>
    <mergeCell ref="B1666:C1666"/>
    <mergeCell ref="B1667:C1667"/>
    <mergeCell ref="B1715:C1715"/>
    <mergeCell ref="B1716:C1716"/>
    <mergeCell ref="B1709:C1709"/>
    <mergeCell ref="B1710:C1710"/>
    <mergeCell ref="B1644:E1644"/>
    <mergeCell ref="B1611:C1611"/>
    <mergeCell ref="B1612:E1612"/>
    <mergeCell ref="D1713:E1713"/>
    <mergeCell ref="A1235:A1238"/>
    <mergeCell ref="B1235:C1238"/>
    <mergeCell ref="D1235:D1238"/>
    <mergeCell ref="E1235:E1237"/>
    <mergeCell ref="B1239:E1239"/>
    <mergeCell ref="B1222:C1222"/>
    <mergeCell ref="B1223:C1223"/>
    <mergeCell ref="B1221:C1221"/>
    <mergeCell ref="B1202:C1202"/>
    <mergeCell ref="B1203:C1203"/>
    <mergeCell ref="B1204:C1204"/>
    <mergeCell ref="B559:E559"/>
    <mergeCell ref="B1088:C1088"/>
    <mergeCell ref="D1105:E1105"/>
    <mergeCell ref="B1081:C1081"/>
    <mergeCell ref="B1011:E1011"/>
    <mergeCell ref="A1007:A1010"/>
    <mergeCell ref="B1007:C1010"/>
    <mergeCell ref="D1007:D1010"/>
    <mergeCell ref="E1007:E1009"/>
    <mergeCell ref="B1012:E1012"/>
    <mergeCell ref="B1014:E1014"/>
    <mergeCell ref="E1025:E1026"/>
    <mergeCell ref="E1039:E1040"/>
    <mergeCell ref="B980:C980"/>
    <mergeCell ref="D980:E980"/>
    <mergeCell ref="B981:C981"/>
    <mergeCell ref="D981:E981"/>
    <mergeCell ref="B982:C982"/>
    <mergeCell ref="D983:E983"/>
    <mergeCell ref="D953:E953"/>
    <mergeCell ref="B954:E954"/>
    <mergeCell ref="B859:C859"/>
    <mergeCell ref="B860:C860"/>
    <mergeCell ref="B861:C861"/>
    <mergeCell ref="B547:C547"/>
    <mergeCell ref="B548:C548"/>
    <mergeCell ref="B549:C549"/>
    <mergeCell ref="B526:C526"/>
    <mergeCell ref="B527:C527"/>
    <mergeCell ref="B528:C528"/>
    <mergeCell ref="A555:A558"/>
    <mergeCell ref="B555:C558"/>
    <mergeCell ref="D555:D558"/>
    <mergeCell ref="B543:C543"/>
    <mergeCell ref="B544:C544"/>
    <mergeCell ref="B545:C545"/>
    <mergeCell ref="B546:C546"/>
    <mergeCell ref="B536:C536"/>
    <mergeCell ref="D536:E536"/>
    <mergeCell ref="B542:C542"/>
    <mergeCell ref="E555:E557"/>
    <mergeCell ref="D540:E540"/>
    <mergeCell ref="B492:E492"/>
    <mergeCell ref="D501:E501"/>
    <mergeCell ref="B502:E502"/>
    <mergeCell ref="A516:A520"/>
    <mergeCell ref="A521:A524"/>
    <mergeCell ref="D529:E529"/>
    <mergeCell ref="A530:A535"/>
    <mergeCell ref="B530:C530"/>
    <mergeCell ref="D533:E533"/>
    <mergeCell ref="D531:E531"/>
    <mergeCell ref="D532:E532"/>
    <mergeCell ref="A292:A295"/>
    <mergeCell ref="B322:C322"/>
    <mergeCell ref="A329:A332"/>
    <mergeCell ref="B329:C332"/>
    <mergeCell ref="D329:D332"/>
    <mergeCell ref="E329:E331"/>
    <mergeCell ref="F329:G329"/>
    <mergeCell ref="B318:C318"/>
    <mergeCell ref="B319:C319"/>
    <mergeCell ref="B320:C320"/>
    <mergeCell ref="B321:C321"/>
    <mergeCell ref="B312:C312"/>
    <mergeCell ref="B313:C313"/>
    <mergeCell ref="B314:C314"/>
    <mergeCell ref="B315:C315"/>
    <mergeCell ref="B316:C316"/>
    <mergeCell ref="B317:C317"/>
    <mergeCell ref="D303:E303"/>
    <mergeCell ref="D304:E304"/>
    <mergeCell ref="B307:C307"/>
    <mergeCell ref="D307:E307"/>
    <mergeCell ref="B308:C308"/>
    <mergeCell ref="A327:G327"/>
    <mergeCell ref="B311:C311"/>
    <mergeCell ref="A108:A110"/>
    <mergeCell ref="C125:E125"/>
    <mergeCell ref="A301:A306"/>
    <mergeCell ref="A308:A310"/>
    <mergeCell ref="B1712:C1712"/>
    <mergeCell ref="B1713:C1713"/>
    <mergeCell ref="B1714:C1714"/>
    <mergeCell ref="B1586:C1586"/>
    <mergeCell ref="B1588:C1588"/>
    <mergeCell ref="B1589:C1589"/>
    <mergeCell ref="A1604:A1607"/>
    <mergeCell ref="B1483:C1483"/>
    <mergeCell ref="B1487:C1487"/>
    <mergeCell ref="B1492:C1492"/>
    <mergeCell ref="B1500:E1500"/>
    <mergeCell ref="B1507:E1507"/>
    <mergeCell ref="C1508:E1508"/>
    <mergeCell ref="B1527:E1527"/>
    <mergeCell ref="A1463:A1466"/>
    <mergeCell ref="B1463:C1466"/>
    <mergeCell ref="D1463:D1466"/>
    <mergeCell ref="A282:A284"/>
    <mergeCell ref="A287:A291"/>
    <mergeCell ref="B1707:C1707"/>
    <mergeCell ref="H329:I329"/>
    <mergeCell ref="H1604:I1604"/>
    <mergeCell ref="D528:E528"/>
    <mergeCell ref="B529:C529"/>
    <mergeCell ref="B525:C525"/>
    <mergeCell ref="B615:C615"/>
    <mergeCell ref="B620:C620"/>
    <mergeCell ref="A628:E628"/>
    <mergeCell ref="B630:C630"/>
    <mergeCell ref="B634:C634"/>
    <mergeCell ref="D655:E655"/>
    <mergeCell ref="A537:A539"/>
    <mergeCell ref="B537:C537"/>
    <mergeCell ref="B540:C540"/>
    <mergeCell ref="B541:C541"/>
    <mergeCell ref="A364:A374"/>
    <mergeCell ref="B364:C364"/>
    <mergeCell ref="B366:C366"/>
    <mergeCell ref="A375:A381"/>
    <mergeCell ref="B375:C375"/>
    <mergeCell ref="B377:C377"/>
    <mergeCell ref="F555:G555"/>
    <mergeCell ref="H555:I555"/>
    <mergeCell ref="B438:E438"/>
    <mergeCell ref="B1455:C1455"/>
    <mergeCell ref="A1468:A1479"/>
    <mergeCell ref="B1468:C1468"/>
    <mergeCell ref="B1476:B1477"/>
    <mergeCell ref="D1476:D1477"/>
    <mergeCell ref="E1476:E1477"/>
    <mergeCell ref="F1604:G1604"/>
    <mergeCell ref="B1480:C1480"/>
    <mergeCell ref="B1481:C1481"/>
    <mergeCell ref="B1484:C1484"/>
    <mergeCell ref="D1480:E1480"/>
    <mergeCell ref="D1481:E1481"/>
    <mergeCell ref="B1482:C1482"/>
    <mergeCell ref="D1482:E1482"/>
    <mergeCell ref="B1531:C1531"/>
    <mergeCell ref="B1546:D1546"/>
    <mergeCell ref="D1555:E1555"/>
    <mergeCell ref="B1556:E1556"/>
    <mergeCell ref="D1560:E1560"/>
    <mergeCell ref="G1585:H1585"/>
    <mergeCell ref="B1587:C1587"/>
    <mergeCell ref="D1589:E1589"/>
    <mergeCell ref="B1596:C1596"/>
    <mergeCell ref="B1597:C1597"/>
    <mergeCell ref="B1598:C1598"/>
    <mergeCell ref="B1604:C1607"/>
    <mergeCell ref="D1604:D1607"/>
    <mergeCell ref="E1604:E1606"/>
    <mergeCell ref="D1685:E1685"/>
    <mergeCell ref="B1686:C1686"/>
    <mergeCell ref="B1467:E1467"/>
    <mergeCell ref="B1593:C1593"/>
    <mergeCell ref="B1594:C1594"/>
    <mergeCell ref="B1595:C1595"/>
    <mergeCell ref="B1591:C1591"/>
    <mergeCell ref="B1592:C1592"/>
    <mergeCell ref="A1602:I1602"/>
    <mergeCell ref="B1603:I1603"/>
    <mergeCell ref="F1463:G1463"/>
    <mergeCell ref="H1463:I1463"/>
    <mergeCell ref="B1433:C1433"/>
    <mergeCell ref="B1434:C1434"/>
    <mergeCell ref="D1435:E1435"/>
    <mergeCell ref="D1437:E1437"/>
    <mergeCell ref="D1434:E1434"/>
    <mergeCell ref="B1435:C1435"/>
    <mergeCell ref="B1436:C1436"/>
    <mergeCell ref="D1438:E1438"/>
    <mergeCell ref="D1439:E1439"/>
    <mergeCell ref="B1442:C1442"/>
    <mergeCell ref="D1442:E1442"/>
    <mergeCell ref="B1443:C1443"/>
    <mergeCell ref="E1463:E1465"/>
    <mergeCell ref="B1452:C1452"/>
    <mergeCell ref="B1446:C1446"/>
    <mergeCell ref="B1447:C1447"/>
    <mergeCell ref="B1448:C1448"/>
    <mergeCell ref="B1449:C1449"/>
    <mergeCell ref="B1450:C1450"/>
    <mergeCell ref="B1451:C1451"/>
    <mergeCell ref="B1453:C1453"/>
    <mergeCell ref="B1454:C1454"/>
    <mergeCell ref="A1282:A1288"/>
    <mergeCell ref="B1284:C1284"/>
    <mergeCell ref="B1291:C1291"/>
    <mergeCell ref="B1271:C1271"/>
    <mergeCell ref="B1243:C1243"/>
    <mergeCell ref="B1431:C1431"/>
    <mergeCell ref="B1432:C1432"/>
    <mergeCell ref="B1342:E1342"/>
    <mergeCell ref="C1343:E1343"/>
    <mergeCell ref="B1345:E1345"/>
    <mergeCell ref="B1383:C1383"/>
    <mergeCell ref="B1398:D1398"/>
    <mergeCell ref="D1407:E1407"/>
    <mergeCell ref="B1408:E1408"/>
    <mergeCell ref="G1430:H1430"/>
    <mergeCell ref="B1313:C1313"/>
    <mergeCell ref="B1314:C1314"/>
    <mergeCell ref="B1315:C1315"/>
    <mergeCell ref="D1335:E1335"/>
    <mergeCell ref="B1282:C1282"/>
    <mergeCell ref="B1289:C1289"/>
    <mergeCell ref="B1257:C1257"/>
    <mergeCell ref="D1253:D1254"/>
    <mergeCell ref="E1253:E1254"/>
    <mergeCell ref="D1267:D1268"/>
    <mergeCell ref="E1267:E1268"/>
    <mergeCell ref="B1294:C1294"/>
    <mergeCell ref="B1299:C1299"/>
    <mergeCell ref="A1308:C1308"/>
    <mergeCell ref="B1309:C1309"/>
    <mergeCell ref="B1310:C1310"/>
    <mergeCell ref="B1316:C1316"/>
    <mergeCell ref="B1317:C1317"/>
    <mergeCell ref="A1243:A1256"/>
    <mergeCell ref="B1245:C1245"/>
    <mergeCell ref="A1257:A1270"/>
    <mergeCell ref="B1259:C1259"/>
    <mergeCell ref="A1271:A1281"/>
    <mergeCell ref="F1235:G1235"/>
    <mergeCell ref="H1235:I1235"/>
    <mergeCell ref="B1213:C1213"/>
    <mergeCell ref="B1217:C1217"/>
    <mergeCell ref="B1205:C1205"/>
    <mergeCell ref="D1205:E1205"/>
    <mergeCell ref="B1206:C1206"/>
    <mergeCell ref="D1208:E1208"/>
    <mergeCell ref="D1209:E1209"/>
    <mergeCell ref="D1206:E1206"/>
    <mergeCell ref="B1207:C1207"/>
    <mergeCell ref="D1210:E1210"/>
    <mergeCell ref="D1213:E1213"/>
    <mergeCell ref="B1214:C1214"/>
    <mergeCell ref="D1217:E1217"/>
    <mergeCell ref="B1224:C1224"/>
    <mergeCell ref="B1225:C1225"/>
    <mergeCell ref="B1226:C1226"/>
    <mergeCell ref="B1218:C1218"/>
    <mergeCell ref="B1219:C1219"/>
    <mergeCell ref="B1220:C1220"/>
    <mergeCell ref="G1201:H1201"/>
    <mergeCell ref="B1084:C1084"/>
    <mergeCell ref="B1085:C1085"/>
    <mergeCell ref="B1086:C1086"/>
    <mergeCell ref="B1087:C1087"/>
    <mergeCell ref="B1080:C1080"/>
    <mergeCell ref="A1015:A1028"/>
    <mergeCell ref="B1015:C1015"/>
    <mergeCell ref="B1017:C1017"/>
    <mergeCell ref="D1025:D1026"/>
    <mergeCell ref="A1029:A1042"/>
    <mergeCell ref="B1029:C1029"/>
    <mergeCell ref="D1039:D1040"/>
    <mergeCell ref="A1043:A1053"/>
    <mergeCell ref="B1043:C1043"/>
    <mergeCell ref="B1045:C1045"/>
    <mergeCell ref="A1054:A1060"/>
    <mergeCell ref="B1054:C1054"/>
    <mergeCell ref="B1056:C1056"/>
    <mergeCell ref="B1061:C1061"/>
    <mergeCell ref="B1063:C1063"/>
    <mergeCell ref="B1066:C1066"/>
    <mergeCell ref="B1071:C1071"/>
    <mergeCell ref="A1079:C1079"/>
    <mergeCell ref="F1007:G1007"/>
    <mergeCell ref="H1007:I1007"/>
    <mergeCell ref="D984:E984"/>
    <mergeCell ref="D985:E985"/>
    <mergeCell ref="B988:C988"/>
    <mergeCell ref="D988:E988"/>
    <mergeCell ref="B989:C989"/>
    <mergeCell ref="B992:C992"/>
    <mergeCell ref="B999:C999"/>
    <mergeCell ref="B1000:C1000"/>
    <mergeCell ref="B993:C993"/>
    <mergeCell ref="B994:C994"/>
    <mergeCell ref="B995:C995"/>
    <mergeCell ref="B996:C996"/>
    <mergeCell ref="B997:C997"/>
    <mergeCell ref="B998:C998"/>
    <mergeCell ref="B1001:C1001"/>
    <mergeCell ref="G976:H976"/>
    <mergeCell ref="B977:C977"/>
    <mergeCell ref="B978:C978"/>
    <mergeCell ref="B979:C979"/>
    <mergeCell ref="B887:E887"/>
    <mergeCell ref="C888:E888"/>
    <mergeCell ref="B890:E890"/>
    <mergeCell ref="B929:C929"/>
    <mergeCell ref="B944:D944"/>
    <mergeCell ref="B919:E919"/>
    <mergeCell ref="B862:C862"/>
    <mergeCell ref="D879:E879"/>
    <mergeCell ref="B845:C845"/>
    <mergeCell ref="A853:E853"/>
    <mergeCell ref="B854:C854"/>
    <mergeCell ref="B855:C855"/>
    <mergeCell ref="B858:C858"/>
    <mergeCell ref="A852:E852"/>
    <mergeCell ref="A828:A834"/>
    <mergeCell ref="B828:C828"/>
    <mergeCell ref="B830:C830"/>
    <mergeCell ref="B835:C835"/>
    <mergeCell ref="B837:C837"/>
    <mergeCell ref="B840:C840"/>
    <mergeCell ref="A803:A816"/>
    <mergeCell ref="B803:C803"/>
    <mergeCell ref="B805:C805"/>
    <mergeCell ref="D813:D814"/>
    <mergeCell ref="E813:E814"/>
    <mergeCell ref="A817:A827"/>
    <mergeCell ref="B817:C817"/>
    <mergeCell ref="B819:C819"/>
    <mergeCell ref="B785:E785"/>
    <mergeCell ref="B786:E786"/>
    <mergeCell ref="B788:E788"/>
    <mergeCell ref="A789:A802"/>
    <mergeCell ref="B789:C789"/>
    <mergeCell ref="B791:C791"/>
    <mergeCell ref="D799:D800"/>
    <mergeCell ref="E799:E800"/>
    <mergeCell ref="B799:B800"/>
    <mergeCell ref="A781:A784"/>
    <mergeCell ref="B781:C784"/>
    <mergeCell ref="D781:D784"/>
    <mergeCell ref="E781:E783"/>
    <mergeCell ref="H781:I781"/>
    <mergeCell ref="B769:C769"/>
    <mergeCell ref="B770:C770"/>
    <mergeCell ref="B771:C771"/>
    <mergeCell ref="B772:C772"/>
    <mergeCell ref="B773:C773"/>
    <mergeCell ref="B774:C774"/>
    <mergeCell ref="F781:G781"/>
    <mergeCell ref="B768:C768"/>
    <mergeCell ref="B756:C756"/>
    <mergeCell ref="D758:E758"/>
    <mergeCell ref="D759:E759"/>
    <mergeCell ref="D757:E757"/>
    <mergeCell ref="B762:C762"/>
    <mergeCell ref="D762:E762"/>
    <mergeCell ref="B766:C766"/>
    <mergeCell ref="B775:C775"/>
    <mergeCell ref="B755:C755"/>
    <mergeCell ref="D755:E755"/>
    <mergeCell ref="C663:E663"/>
    <mergeCell ref="B665:E665"/>
    <mergeCell ref="B718:C718"/>
    <mergeCell ref="D727:E727"/>
    <mergeCell ref="B728:E728"/>
    <mergeCell ref="B763:C763"/>
    <mergeCell ref="B767:C767"/>
    <mergeCell ref="D766:E766"/>
    <mergeCell ref="G750:H750"/>
    <mergeCell ref="B751:C751"/>
    <mergeCell ref="D754:E754"/>
    <mergeCell ref="B636:C636"/>
    <mergeCell ref="B637:C637"/>
    <mergeCell ref="B638:C638"/>
    <mergeCell ref="A629:E629"/>
    <mergeCell ref="B631:C631"/>
    <mergeCell ref="B635:C635"/>
    <mergeCell ref="B752:C752"/>
    <mergeCell ref="B753:C753"/>
    <mergeCell ref="B754:C754"/>
    <mergeCell ref="D661:E661"/>
    <mergeCell ref="B662:E662"/>
    <mergeCell ref="B591:C591"/>
    <mergeCell ref="B593:C593"/>
    <mergeCell ref="A602:A608"/>
    <mergeCell ref="B602:C602"/>
    <mergeCell ref="B604:C604"/>
    <mergeCell ref="B609:E609"/>
    <mergeCell ref="B610:C610"/>
    <mergeCell ref="B612:C612"/>
    <mergeCell ref="B560:E560"/>
    <mergeCell ref="B562:E562"/>
    <mergeCell ref="A563:A576"/>
    <mergeCell ref="B563:C563"/>
    <mergeCell ref="B565:C565"/>
    <mergeCell ref="D573:D574"/>
    <mergeCell ref="E573:E574"/>
    <mergeCell ref="A591:A601"/>
    <mergeCell ref="A577:A590"/>
    <mergeCell ref="B577:C577"/>
    <mergeCell ref="B579:C579"/>
    <mergeCell ref="D587:D588"/>
    <mergeCell ref="E587:E588"/>
    <mergeCell ref="B587:B588"/>
    <mergeCell ref="B435:E435"/>
    <mergeCell ref="C436:E436"/>
    <mergeCell ref="C425:E425"/>
    <mergeCell ref="B402:C402"/>
    <mergeCell ref="B403:C403"/>
    <mergeCell ref="B407:C407"/>
    <mergeCell ref="B382:E382"/>
    <mergeCell ref="B383:C383"/>
    <mergeCell ref="B385:C385"/>
    <mergeCell ref="B388:C388"/>
    <mergeCell ref="B393:C393"/>
    <mergeCell ref="B404:C404"/>
    <mergeCell ref="A401:E401"/>
    <mergeCell ref="B428:C428"/>
    <mergeCell ref="B429:C429"/>
    <mergeCell ref="B408:C408"/>
    <mergeCell ref="B409:C409"/>
    <mergeCell ref="B410:C410"/>
    <mergeCell ref="B427:C427"/>
    <mergeCell ref="B411:C411"/>
    <mergeCell ref="D428:E428"/>
    <mergeCell ref="B434:C434"/>
    <mergeCell ref="D434:E434"/>
    <mergeCell ref="B333:E333"/>
    <mergeCell ref="B334:E334"/>
    <mergeCell ref="B335:E335"/>
    <mergeCell ref="A336:A349"/>
    <mergeCell ref="B336:C336"/>
    <mergeCell ref="B338:C338"/>
    <mergeCell ref="D346:D347"/>
    <mergeCell ref="E346:E347"/>
    <mergeCell ref="A350:A363"/>
    <mergeCell ref="B350:C350"/>
    <mergeCell ref="B352:C352"/>
    <mergeCell ref="D360:D361"/>
    <mergeCell ref="E360:E361"/>
    <mergeCell ref="B360:B361"/>
    <mergeCell ref="D311:E311"/>
    <mergeCell ref="B299:C299"/>
    <mergeCell ref="D299:E299"/>
    <mergeCell ref="B300:C300"/>
    <mergeCell ref="D300:E300"/>
    <mergeCell ref="B301:C301"/>
    <mergeCell ref="D302:E302"/>
    <mergeCell ref="B286:C286"/>
    <mergeCell ref="B287:C287"/>
    <mergeCell ref="B296:C296"/>
    <mergeCell ref="B297:C297"/>
    <mergeCell ref="B298:C298"/>
    <mergeCell ref="B274:C274"/>
    <mergeCell ref="B277:C277"/>
    <mergeCell ref="B278:C278"/>
    <mergeCell ref="B281:C281"/>
    <mergeCell ref="B282:C282"/>
    <mergeCell ref="B285:C285"/>
    <mergeCell ref="B222:D222"/>
    <mergeCell ref="D256:E256"/>
    <mergeCell ref="B258:E258"/>
    <mergeCell ref="B267:C267"/>
    <mergeCell ref="B268:C268"/>
    <mergeCell ref="B271:C271"/>
    <mergeCell ref="B114:C114"/>
    <mergeCell ref="B136:E136"/>
    <mergeCell ref="C137:E137"/>
    <mergeCell ref="B138:C138"/>
    <mergeCell ref="B167:E167"/>
    <mergeCell ref="B207:D207"/>
    <mergeCell ref="B106:C106"/>
    <mergeCell ref="B107:C107"/>
    <mergeCell ref="B108:C108"/>
    <mergeCell ref="B111:C111"/>
    <mergeCell ref="B112:C112"/>
    <mergeCell ref="B113:C113"/>
    <mergeCell ref="B90:C90"/>
    <mergeCell ref="B105:E105"/>
    <mergeCell ref="B74:C74"/>
    <mergeCell ref="B75:C75"/>
    <mergeCell ref="B76:C76"/>
    <mergeCell ref="B77:C77"/>
    <mergeCell ref="B78:C78"/>
    <mergeCell ref="B79:C79"/>
    <mergeCell ref="B68:E68"/>
    <mergeCell ref="B69:C69"/>
    <mergeCell ref="B70:C70"/>
    <mergeCell ref="B71:C71"/>
    <mergeCell ref="B72:C72"/>
    <mergeCell ref="B73:C73"/>
    <mergeCell ref="A52:A54"/>
    <mergeCell ref="A55:A59"/>
    <mergeCell ref="A60:A67"/>
    <mergeCell ref="B80:C80"/>
    <mergeCell ref="B81:C81"/>
    <mergeCell ref="B82:C82"/>
    <mergeCell ref="B85:C85"/>
    <mergeCell ref="A45:A50"/>
    <mergeCell ref="B45:C45"/>
    <mergeCell ref="B51:C51"/>
    <mergeCell ref="B52:C52"/>
    <mergeCell ref="B55:C55"/>
    <mergeCell ref="B60:C60"/>
    <mergeCell ref="A1:I1"/>
    <mergeCell ref="A35:A44"/>
    <mergeCell ref="B35:C35"/>
    <mergeCell ref="B8:E8"/>
    <mergeCell ref="A9:A21"/>
    <mergeCell ref="B9:C9"/>
    <mergeCell ref="B17:B18"/>
    <mergeCell ref="D17:D18"/>
    <mergeCell ref="E17:E18"/>
    <mergeCell ref="A2:E2"/>
    <mergeCell ref="A4:A7"/>
    <mergeCell ref="B4:C7"/>
    <mergeCell ref="D4:D7"/>
    <mergeCell ref="E4:E6"/>
    <mergeCell ref="H4:I4"/>
    <mergeCell ref="A22:A34"/>
    <mergeCell ref="B22:C22"/>
    <mergeCell ref="B30:B31"/>
    <mergeCell ref="D30:D31"/>
    <mergeCell ref="E30:E31"/>
    <mergeCell ref="F4:G4"/>
    <mergeCell ref="D885:E885"/>
    <mergeCell ref="D992:E992"/>
    <mergeCell ref="B1025:B1026"/>
    <mergeCell ref="B1039:B1040"/>
    <mergeCell ref="D1111:E1111"/>
    <mergeCell ref="B1267:B1268"/>
    <mergeCell ref="B1253:B1254"/>
    <mergeCell ref="D1341:E1341"/>
    <mergeCell ref="D1446:E1446"/>
    <mergeCell ref="B1242:E1242"/>
    <mergeCell ref="B1227:C1227"/>
    <mergeCell ref="B1228:C1228"/>
    <mergeCell ref="B1273:C1273"/>
    <mergeCell ref="B1112:E1112"/>
    <mergeCell ref="C1113:E1113"/>
    <mergeCell ref="B1240:E1240"/>
    <mergeCell ref="B1115:E1115"/>
    <mergeCell ref="B1154:C1154"/>
    <mergeCell ref="B1169:D1169"/>
    <mergeCell ref="D1178:E1178"/>
    <mergeCell ref="B1179:E1179"/>
    <mergeCell ref="B1031:C1031"/>
  </mergeCells>
  <printOptions horizontalCentered="1"/>
  <pageMargins left="0.59055118110236227" right="0.59055118110236227" top="0.98425196850393704" bottom="0.78740157480314965" header="0.51181102362204722" footer="0.19685039370078741"/>
  <pageSetup paperSize="9" scale="75" fitToHeight="100" orientation="landscape" r:id="rId1"/>
  <headerFooter>
    <oddHeader>&amp;LBangladesh: "Energy Efficiency in Grid Based Power Supply Project" EEGBPSP. Contract No.: PGCB/KfW/2018/Package 1-1
Schedule B: Price Schedule&amp;RB-&amp;P</oddHeader>
    <oddFooter>&amp;RName of Bidder:                                          Signature of Bidder:
____________________________________________________</oddFooter>
  </headerFooter>
  <rowBreaks count="1" manualBreakCount="1">
    <brk id="145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88"/>
  <sheetViews>
    <sheetView view="pageBreakPreview" zoomScale="55" zoomScaleNormal="100" zoomScaleSheetLayoutView="55" zoomScalePageLayoutView="25" workbookViewId="0">
      <selection activeCell="F63" sqref="F63"/>
    </sheetView>
  </sheetViews>
  <sheetFormatPr defaultColWidth="10.7109375" defaultRowHeight="15"/>
  <cols>
    <col min="1" max="1" width="6.5703125" style="362" customWidth="1"/>
    <col min="2" max="2" width="34.28515625" style="362" customWidth="1"/>
    <col min="3" max="4" width="10.7109375" style="362"/>
    <col min="5" max="8" width="15.7109375" style="362" customWidth="1"/>
    <col min="9" max="9" width="100.7109375" customWidth="1"/>
    <col min="12" max="12" width="1.7109375" customWidth="1"/>
    <col min="14" max="14" width="100.7109375" customWidth="1"/>
    <col min="17" max="17" width="1.7109375" customWidth="1"/>
    <col min="19" max="19" width="100.7109375" customWidth="1"/>
    <col min="22" max="22" width="1.7109375" customWidth="1"/>
    <col min="24" max="24" width="100.7109375" customWidth="1"/>
    <col min="27" max="27" width="1.7109375" customWidth="1"/>
    <col min="29" max="29" width="100.7109375" customWidth="1"/>
    <col min="32" max="32" width="1.7109375" customWidth="1"/>
    <col min="34" max="43" width="15.7109375" customWidth="1"/>
  </cols>
  <sheetData>
    <row r="1" spans="1:8" s="16" customFormat="1" ht="30" customHeight="1">
      <c r="A1" s="487" t="s">
        <v>633</v>
      </c>
      <c r="B1" s="487"/>
      <c r="C1" s="487"/>
      <c r="D1" s="487"/>
      <c r="E1" s="487"/>
      <c r="F1" s="487"/>
      <c r="G1" s="487"/>
      <c r="H1" s="487"/>
    </row>
    <row r="2" spans="1:8" s="10" customFormat="1" ht="26.25">
      <c r="A2" s="483" t="s">
        <v>634</v>
      </c>
      <c r="B2" s="483"/>
      <c r="C2" s="483"/>
      <c r="D2" s="483"/>
      <c r="E2" s="483"/>
      <c r="F2" s="483"/>
      <c r="G2" s="483"/>
      <c r="H2" s="483"/>
    </row>
    <row r="3" spans="1:8" ht="5.0999999999999996" customHeight="1"/>
    <row r="4" spans="1:8">
      <c r="A4" s="480" t="s">
        <v>640</v>
      </c>
      <c r="B4" s="480" t="s">
        <v>638</v>
      </c>
      <c r="C4" s="481" t="s">
        <v>1</v>
      </c>
      <c r="D4" s="481" t="s">
        <v>12</v>
      </c>
      <c r="E4" s="479" t="s">
        <v>13</v>
      </c>
      <c r="F4" s="479"/>
      <c r="G4" s="478" t="s">
        <v>18</v>
      </c>
      <c r="H4" s="478"/>
    </row>
    <row r="5" spans="1:8" s="1" customFormat="1">
      <c r="A5" s="480"/>
      <c r="B5" s="480"/>
      <c r="C5" s="481"/>
      <c r="D5" s="481"/>
      <c r="E5" s="244" t="s">
        <v>10</v>
      </c>
      <c r="F5" s="244" t="s">
        <v>19</v>
      </c>
      <c r="G5" s="323" t="s">
        <v>10</v>
      </c>
      <c r="H5" s="323" t="s">
        <v>19</v>
      </c>
    </row>
    <row r="6" spans="1:8" s="1" customFormat="1">
      <c r="A6" s="480"/>
      <c r="B6" s="480"/>
      <c r="C6" s="481"/>
      <c r="D6" s="481"/>
      <c r="E6" s="244" t="s">
        <v>24</v>
      </c>
      <c r="F6" s="244" t="s">
        <v>24</v>
      </c>
      <c r="G6" s="323" t="s">
        <v>25</v>
      </c>
      <c r="H6" s="323" t="s">
        <v>25</v>
      </c>
    </row>
    <row r="7" spans="1:8">
      <c r="A7" s="480"/>
      <c r="B7" s="480"/>
      <c r="C7" s="481"/>
      <c r="D7" s="324" t="s">
        <v>15</v>
      </c>
      <c r="E7" s="325" t="s">
        <v>16</v>
      </c>
      <c r="F7" s="325" t="s">
        <v>17</v>
      </c>
      <c r="G7" s="326" t="s">
        <v>22</v>
      </c>
      <c r="H7" s="326" t="s">
        <v>26</v>
      </c>
    </row>
    <row r="8" spans="1:8" ht="24.95" customHeight="1">
      <c r="A8" s="78"/>
      <c r="B8" s="17" t="s">
        <v>30</v>
      </c>
      <c r="C8" s="18" t="s">
        <v>31</v>
      </c>
      <c r="D8" s="18">
        <v>1</v>
      </c>
      <c r="E8" s="2"/>
      <c r="F8" s="2"/>
      <c r="G8" s="2"/>
      <c r="H8" s="2"/>
    </row>
    <row r="9" spans="1:8" ht="5.0999999999999996" customHeight="1"/>
    <row r="10" spans="1:8" s="10" customFormat="1" ht="15.95" customHeight="1">
      <c r="A10" s="486" t="s">
        <v>635</v>
      </c>
      <c r="B10" s="486"/>
      <c r="C10" s="486"/>
      <c r="D10" s="486"/>
      <c r="E10" s="475"/>
      <c r="F10" s="475"/>
      <c r="G10" s="476"/>
      <c r="H10" s="476"/>
    </row>
    <row r="11" spans="1:8" ht="15.95" customHeight="1">
      <c r="A11" s="477" t="s">
        <v>636</v>
      </c>
      <c r="B11" s="477"/>
      <c r="C11" s="477"/>
      <c r="D11" s="477"/>
      <c r="E11" s="475"/>
      <c r="F11" s="475"/>
      <c r="G11" s="476"/>
      <c r="H11" s="476"/>
    </row>
    <row r="12" spans="1:8" ht="15" customHeight="1"/>
    <row r="13" spans="1:8" s="10" customFormat="1" ht="26.25">
      <c r="A13" s="483" t="s">
        <v>637</v>
      </c>
      <c r="B13" s="483"/>
      <c r="C13" s="483"/>
      <c r="D13" s="483"/>
      <c r="E13" s="483"/>
      <c r="F13" s="483"/>
      <c r="G13" s="483"/>
      <c r="H13" s="483"/>
    </row>
    <row r="14" spans="1:8" ht="5.0999999999999996" customHeight="1"/>
    <row r="15" spans="1:8">
      <c r="A15" s="480" t="s">
        <v>640</v>
      </c>
      <c r="B15" s="480" t="s">
        <v>638</v>
      </c>
      <c r="C15" s="481" t="s">
        <v>1</v>
      </c>
      <c r="D15" s="481" t="s">
        <v>12</v>
      </c>
      <c r="E15" s="479" t="s">
        <v>13</v>
      </c>
      <c r="F15" s="479"/>
      <c r="G15" s="478" t="s">
        <v>18</v>
      </c>
      <c r="H15" s="478"/>
    </row>
    <row r="16" spans="1:8" s="1" customFormat="1">
      <c r="A16" s="480"/>
      <c r="B16" s="480"/>
      <c r="C16" s="481"/>
      <c r="D16" s="481"/>
      <c r="E16" s="244" t="s">
        <v>10</v>
      </c>
      <c r="F16" s="244" t="s">
        <v>19</v>
      </c>
      <c r="G16" s="323" t="s">
        <v>10</v>
      </c>
      <c r="H16" s="323" t="s">
        <v>19</v>
      </c>
    </row>
    <row r="17" spans="1:8" s="1" customFormat="1">
      <c r="A17" s="480"/>
      <c r="B17" s="480"/>
      <c r="C17" s="481"/>
      <c r="D17" s="481"/>
      <c r="E17" s="244" t="s">
        <v>24</v>
      </c>
      <c r="F17" s="244" t="s">
        <v>24</v>
      </c>
      <c r="G17" s="323" t="s">
        <v>25</v>
      </c>
      <c r="H17" s="323" t="s">
        <v>25</v>
      </c>
    </row>
    <row r="18" spans="1:8">
      <c r="A18" s="480"/>
      <c r="B18" s="480"/>
      <c r="C18" s="481"/>
      <c r="D18" s="324" t="s">
        <v>15</v>
      </c>
      <c r="E18" s="325" t="s">
        <v>16</v>
      </c>
      <c r="F18" s="325" t="s">
        <v>17</v>
      </c>
      <c r="G18" s="326" t="s">
        <v>22</v>
      </c>
      <c r="H18" s="326" t="s">
        <v>26</v>
      </c>
    </row>
    <row r="19" spans="1:8" ht="24.95" customHeight="1">
      <c r="A19" s="78"/>
      <c r="B19" s="17" t="s">
        <v>30</v>
      </c>
      <c r="C19" s="18" t="s">
        <v>31</v>
      </c>
      <c r="D19" s="18">
        <v>1</v>
      </c>
      <c r="E19" s="2"/>
      <c r="F19" s="2"/>
      <c r="G19" s="2"/>
      <c r="H19" s="2"/>
    </row>
    <row r="20" spans="1:8" ht="5.0999999999999996" customHeight="1"/>
    <row r="21" spans="1:8" s="9" customFormat="1" ht="15.95" customHeight="1">
      <c r="A21" s="477" t="s">
        <v>639</v>
      </c>
      <c r="B21" s="477"/>
      <c r="C21" s="477"/>
      <c r="D21" s="477"/>
      <c r="E21" s="484"/>
      <c r="F21" s="484"/>
      <c r="G21" s="485"/>
      <c r="H21" s="485"/>
    </row>
    <row r="22" spans="1:8" s="9" customFormat="1" ht="15.95" customHeight="1">
      <c r="A22" s="477" t="s">
        <v>636</v>
      </c>
      <c r="B22" s="477"/>
      <c r="C22" s="477"/>
      <c r="D22" s="477"/>
      <c r="E22" s="484"/>
      <c r="F22" s="484"/>
      <c r="G22" s="485"/>
      <c r="H22" s="485"/>
    </row>
    <row r="24" spans="1:8" s="10" customFormat="1" ht="26.25">
      <c r="A24" s="483" t="s">
        <v>641</v>
      </c>
      <c r="B24" s="483"/>
      <c r="C24" s="483"/>
      <c r="D24" s="483"/>
      <c r="E24" s="483"/>
      <c r="F24" s="483"/>
      <c r="G24" s="483"/>
      <c r="H24" s="483"/>
    </row>
    <row r="25" spans="1:8" ht="5.0999999999999996" customHeight="1"/>
    <row r="26" spans="1:8">
      <c r="A26" s="480" t="s">
        <v>640</v>
      </c>
      <c r="B26" s="480" t="s">
        <v>638</v>
      </c>
      <c r="C26" s="481" t="s">
        <v>1</v>
      </c>
      <c r="D26" s="481" t="s">
        <v>12</v>
      </c>
      <c r="E26" s="479" t="s">
        <v>13</v>
      </c>
      <c r="F26" s="479"/>
      <c r="G26" s="478" t="s">
        <v>18</v>
      </c>
      <c r="H26" s="478"/>
    </row>
    <row r="27" spans="1:8" s="1" customFormat="1">
      <c r="A27" s="480"/>
      <c r="B27" s="480"/>
      <c r="C27" s="481"/>
      <c r="D27" s="481"/>
      <c r="E27" s="244" t="s">
        <v>10</v>
      </c>
      <c r="F27" s="244" t="s">
        <v>19</v>
      </c>
      <c r="G27" s="323" t="s">
        <v>10</v>
      </c>
      <c r="H27" s="323" t="s">
        <v>19</v>
      </c>
    </row>
    <row r="28" spans="1:8" s="1" customFormat="1">
      <c r="A28" s="480"/>
      <c r="B28" s="480"/>
      <c r="C28" s="481"/>
      <c r="D28" s="481"/>
      <c r="E28" s="244" t="s">
        <v>24</v>
      </c>
      <c r="F28" s="244" t="s">
        <v>24</v>
      </c>
      <c r="G28" s="323" t="s">
        <v>25</v>
      </c>
      <c r="H28" s="323" t="s">
        <v>25</v>
      </c>
    </row>
    <row r="29" spans="1:8">
      <c r="A29" s="480"/>
      <c r="B29" s="480"/>
      <c r="C29" s="481"/>
      <c r="D29" s="324" t="s">
        <v>15</v>
      </c>
      <c r="E29" s="325" t="s">
        <v>16</v>
      </c>
      <c r="F29" s="325" t="s">
        <v>17</v>
      </c>
      <c r="G29" s="326" t="s">
        <v>22</v>
      </c>
      <c r="H29" s="326" t="s">
        <v>26</v>
      </c>
    </row>
    <row r="30" spans="1:8" ht="24.95" customHeight="1">
      <c r="A30" s="78"/>
      <c r="B30" s="17" t="s">
        <v>30</v>
      </c>
      <c r="C30" s="18" t="s">
        <v>31</v>
      </c>
      <c r="D30" s="18">
        <v>1</v>
      </c>
      <c r="E30" s="2"/>
      <c r="F30" s="2"/>
      <c r="G30" s="2"/>
      <c r="H30" s="2"/>
    </row>
    <row r="31" spans="1:8" ht="5.0999999999999996" customHeight="1"/>
    <row r="32" spans="1:8" s="10" customFormat="1" ht="15.95" customHeight="1">
      <c r="A32" s="477" t="s">
        <v>648</v>
      </c>
      <c r="B32" s="477"/>
      <c r="C32" s="477"/>
      <c r="D32" s="477"/>
      <c r="E32" s="475"/>
      <c r="F32" s="475"/>
      <c r="G32" s="476"/>
      <c r="H32" s="476"/>
    </row>
    <row r="33" spans="1:8" ht="15.95" customHeight="1">
      <c r="A33" s="477" t="s">
        <v>636</v>
      </c>
      <c r="B33" s="477"/>
      <c r="C33" s="477"/>
      <c r="D33" s="477"/>
      <c r="E33" s="475"/>
      <c r="F33" s="475"/>
      <c r="G33" s="476"/>
      <c r="H33" s="476"/>
    </row>
    <row r="35" spans="1:8" s="10" customFormat="1" ht="26.25">
      <c r="A35" s="483" t="s">
        <v>642</v>
      </c>
      <c r="B35" s="483"/>
      <c r="C35" s="483"/>
      <c r="D35" s="483"/>
      <c r="E35" s="483"/>
      <c r="F35" s="483"/>
      <c r="G35" s="483"/>
      <c r="H35" s="483"/>
    </row>
    <row r="36" spans="1:8" ht="5.0999999999999996" customHeight="1"/>
    <row r="37" spans="1:8">
      <c r="A37" s="480" t="s">
        <v>640</v>
      </c>
      <c r="B37" s="480" t="s">
        <v>638</v>
      </c>
      <c r="C37" s="481" t="s">
        <v>1</v>
      </c>
      <c r="D37" s="481" t="s">
        <v>12</v>
      </c>
      <c r="E37" s="479" t="s">
        <v>13</v>
      </c>
      <c r="F37" s="479"/>
      <c r="G37" s="478" t="s">
        <v>18</v>
      </c>
      <c r="H37" s="478"/>
    </row>
    <row r="38" spans="1:8" s="1" customFormat="1">
      <c r="A38" s="480"/>
      <c r="B38" s="480"/>
      <c r="C38" s="481"/>
      <c r="D38" s="481"/>
      <c r="E38" s="244" t="s">
        <v>10</v>
      </c>
      <c r="F38" s="244" t="s">
        <v>19</v>
      </c>
      <c r="G38" s="323" t="s">
        <v>10</v>
      </c>
      <c r="H38" s="323" t="s">
        <v>19</v>
      </c>
    </row>
    <row r="39" spans="1:8" s="1" customFormat="1">
      <c r="A39" s="480"/>
      <c r="B39" s="480"/>
      <c r="C39" s="481"/>
      <c r="D39" s="481"/>
      <c r="E39" s="244" t="s">
        <v>24</v>
      </c>
      <c r="F39" s="244" t="s">
        <v>24</v>
      </c>
      <c r="G39" s="323" t="s">
        <v>25</v>
      </c>
      <c r="H39" s="323" t="s">
        <v>25</v>
      </c>
    </row>
    <row r="40" spans="1:8">
      <c r="A40" s="480"/>
      <c r="B40" s="480"/>
      <c r="C40" s="481"/>
      <c r="D40" s="324" t="s">
        <v>15</v>
      </c>
      <c r="E40" s="325" t="s">
        <v>16</v>
      </c>
      <c r="F40" s="325" t="s">
        <v>17</v>
      </c>
      <c r="G40" s="326" t="s">
        <v>22</v>
      </c>
      <c r="H40" s="326" t="s">
        <v>26</v>
      </c>
    </row>
    <row r="41" spans="1:8" ht="24.95" customHeight="1">
      <c r="A41" s="78"/>
      <c r="B41" s="17" t="s">
        <v>30</v>
      </c>
      <c r="C41" s="18" t="s">
        <v>31</v>
      </c>
      <c r="D41" s="18">
        <v>1</v>
      </c>
      <c r="E41" s="2"/>
      <c r="F41" s="2"/>
      <c r="G41" s="2"/>
      <c r="H41" s="2"/>
    </row>
    <row r="42" spans="1:8" ht="5.0999999999999996" customHeight="1"/>
    <row r="43" spans="1:8" s="10" customFormat="1" ht="15.95" customHeight="1">
      <c r="A43" s="477" t="s">
        <v>647</v>
      </c>
      <c r="B43" s="477"/>
      <c r="C43" s="477"/>
      <c r="D43" s="477"/>
      <c r="E43" s="475"/>
      <c r="F43" s="475"/>
      <c r="G43" s="476"/>
      <c r="H43" s="476"/>
    </row>
    <row r="44" spans="1:8" ht="15.95" customHeight="1">
      <c r="A44" s="477" t="s">
        <v>636</v>
      </c>
      <c r="B44" s="477"/>
      <c r="C44" s="477"/>
      <c r="D44" s="477"/>
      <c r="E44" s="475"/>
      <c r="F44" s="475"/>
      <c r="G44" s="476"/>
      <c r="H44" s="476"/>
    </row>
    <row r="46" spans="1:8" s="10" customFormat="1" ht="26.25">
      <c r="A46" s="483" t="s">
        <v>643</v>
      </c>
      <c r="B46" s="483"/>
      <c r="C46" s="483"/>
      <c r="D46" s="483"/>
      <c r="E46" s="483"/>
      <c r="F46" s="483"/>
      <c r="G46" s="483"/>
      <c r="H46" s="483"/>
    </row>
    <row r="47" spans="1:8" ht="5.0999999999999996" customHeight="1"/>
    <row r="48" spans="1:8">
      <c r="A48" s="480" t="s">
        <v>640</v>
      </c>
      <c r="B48" s="480" t="s">
        <v>638</v>
      </c>
      <c r="C48" s="481" t="s">
        <v>1</v>
      </c>
      <c r="D48" s="481" t="s">
        <v>12</v>
      </c>
      <c r="E48" s="479" t="s">
        <v>13</v>
      </c>
      <c r="F48" s="479"/>
      <c r="G48" s="478" t="s">
        <v>18</v>
      </c>
      <c r="H48" s="478"/>
    </row>
    <row r="49" spans="1:8" s="1" customFormat="1">
      <c r="A49" s="480"/>
      <c r="B49" s="480"/>
      <c r="C49" s="481"/>
      <c r="D49" s="481"/>
      <c r="E49" s="244" t="s">
        <v>10</v>
      </c>
      <c r="F49" s="244" t="s">
        <v>19</v>
      </c>
      <c r="G49" s="323" t="s">
        <v>10</v>
      </c>
      <c r="H49" s="323" t="s">
        <v>19</v>
      </c>
    </row>
    <row r="50" spans="1:8" s="1" customFormat="1">
      <c r="A50" s="480"/>
      <c r="B50" s="480"/>
      <c r="C50" s="481"/>
      <c r="D50" s="481"/>
      <c r="E50" s="244" t="s">
        <v>24</v>
      </c>
      <c r="F50" s="244" t="s">
        <v>24</v>
      </c>
      <c r="G50" s="323" t="s">
        <v>25</v>
      </c>
      <c r="H50" s="323" t="s">
        <v>25</v>
      </c>
    </row>
    <row r="51" spans="1:8">
      <c r="A51" s="480"/>
      <c r="B51" s="480"/>
      <c r="C51" s="481"/>
      <c r="D51" s="324" t="s">
        <v>15</v>
      </c>
      <c r="E51" s="325" t="s">
        <v>16</v>
      </c>
      <c r="F51" s="325" t="s">
        <v>17</v>
      </c>
      <c r="G51" s="326" t="s">
        <v>22</v>
      </c>
      <c r="H51" s="326" t="s">
        <v>26</v>
      </c>
    </row>
    <row r="52" spans="1:8" ht="24.95" customHeight="1">
      <c r="A52" s="78"/>
      <c r="B52" s="17" t="s">
        <v>30</v>
      </c>
      <c r="C52" s="18" t="s">
        <v>31</v>
      </c>
      <c r="D52" s="18">
        <v>1</v>
      </c>
      <c r="E52" s="2"/>
      <c r="F52" s="2"/>
      <c r="G52" s="2"/>
      <c r="H52" s="2"/>
    </row>
    <row r="53" spans="1:8" ht="5.0999999999999996" customHeight="1"/>
    <row r="54" spans="1:8" s="10" customFormat="1" ht="15.95" customHeight="1">
      <c r="A54" s="477" t="s">
        <v>646</v>
      </c>
      <c r="B54" s="477"/>
      <c r="C54" s="477"/>
      <c r="D54" s="477"/>
      <c r="E54" s="475"/>
      <c r="F54" s="475"/>
      <c r="G54" s="476"/>
      <c r="H54" s="476"/>
    </row>
    <row r="55" spans="1:8" ht="15.95" customHeight="1">
      <c r="A55" s="477" t="s">
        <v>636</v>
      </c>
      <c r="B55" s="477"/>
      <c r="C55" s="477"/>
      <c r="D55" s="477"/>
      <c r="E55" s="475"/>
      <c r="F55" s="475"/>
      <c r="G55" s="476"/>
      <c r="H55" s="476"/>
    </row>
    <row r="57" spans="1:8" s="10" customFormat="1" ht="26.25">
      <c r="A57" s="483" t="s">
        <v>644</v>
      </c>
      <c r="B57" s="483"/>
      <c r="C57" s="483"/>
      <c r="D57" s="483"/>
      <c r="E57" s="483"/>
      <c r="F57" s="483"/>
      <c r="G57" s="483"/>
      <c r="H57" s="483"/>
    </row>
    <row r="58" spans="1:8" ht="5.0999999999999996" customHeight="1"/>
    <row r="59" spans="1:8">
      <c r="A59" s="480" t="s">
        <v>640</v>
      </c>
      <c r="B59" s="480" t="s">
        <v>638</v>
      </c>
      <c r="C59" s="481" t="s">
        <v>1</v>
      </c>
      <c r="D59" s="481" t="s">
        <v>12</v>
      </c>
      <c r="E59" s="479" t="s">
        <v>13</v>
      </c>
      <c r="F59" s="479"/>
      <c r="G59" s="478" t="s">
        <v>18</v>
      </c>
      <c r="H59" s="478"/>
    </row>
    <row r="60" spans="1:8" s="1" customFormat="1">
      <c r="A60" s="480"/>
      <c r="B60" s="480"/>
      <c r="C60" s="481"/>
      <c r="D60" s="481"/>
      <c r="E60" s="244" t="s">
        <v>10</v>
      </c>
      <c r="F60" s="244" t="s">
        <v>19</v>
      </c>
      <c r="G60" s="323" t="s">
        <v>10</v>
      </c>
      <c r="H60" s="323" t="s">
        <v>19</v>
      </c>
    </row>
    <row r="61" spans="1:8" s="1" customFormat="1">
      <c r="A61" s="480"/>
      <c r="B61" s="480"/>
      <c r="C61" s="481"/>
      <c r="D61" s="481"/>
      <c r="E61" s="244" t="s">
        <v>24</v>
      </c>
      <c r="F61" s="244" t="s">
        <v>24</v>
      </c>
      <c r="G61" s="323" t="s">
        <v>25</v>
      </c>
      <c r="H61" s="323" t="s">
        <v>25</v>
      </c>
    </row>
    <row r="62" spans="1:8">
      <c r="A62" s="480"/>
      <c r="B62" s="480"/>
      <c r="C62" s="481"/>
      <c r="D62" s="324" t="s">
        <v>15</v>
      </c>
      <c r="E62" s="325" t="s">
        <v>16</v>
      </c>
      <c r="F62" s="325" t="s">
        <v>17</v>
      </c>
      <c r="G62" s="326" t="s">
        <v>22</v>
      </c>
      <c r="H62" s="326" t="s">
        <v>26</v>
      </c>
    </row>
    <row r="63" spans="1:8" ht="24.95" customHeight="1">
      <c r="A63" s="78"/>
      <c r="B63" s="17" t="s">
        <v>30</v>
      </c>
      <c r="C63" s="18" t="s">
        <v>31</v>
      </c>
      <c r="D63" s="18">
        <v>1</v>
      </c>
      <c r="E63" s="2"/>
      <c r="F63" s="2"/>
      <c r="G63" s="2"/>
      <c r="H63" s="2"/>
    </row>
    <row r="64" spans="1:8" ht="5.0999999999999996" customHeight="1"/>
    <row r="65" spans="1:8" s="10" customFormat="1" ht="15.95" customHeight="1">
      <c r="A65" s="477" t="s">
        <v>645</v>
      </c>
      <c r="B65" s="477"/>
      <c r="C65" s="477"/>
      <c r="D65" s="477"/>
      <c r="E65" s="475"/>
      <c r="F65" s="475"/>
      <c r="G65" s="476"/>
      <c r="H65" s="476"/>
    </row>
    <row r="66" spans="1:8" ht="15.95" customHeight="1">
      <c r="A66" s="477" t="s">
        <v>636</v>
      </c>
      <c r="B66" s="477"/>
      <c r="C66" s="477"/>
      <c r="D66" s="477"/>
      <c r="E66" s="475"/>
      <c r="F66" s="475"/>
      <c r="G66" s="476"/>
      <c r="H66" s="476"/>
    </row>
    <row r="68" spans="1:8" s="10" customFormat="1" ht="26.25">
      <c r="A68" s="483" t="s">
        <v>657</v>
      </c>
      <c r="B68" s="483"/>
      <c r="C68" s="483"/>
      <c r="D68" s="483"/>
      <c r="E68" s="483"/>
      <c r="F68" s="483"/>
      <c r="G68" s="483"/>
      <c r="H68" s="483"/>
    </row>
    <row r="69" spans="1:8" ht="5.0999999999999996" customHeight="1"/>
    <row r="70" spans="1:8">
      <c r="A70" s="480" t="s">
        <v>640</v>
      </c>
      <c r="B70" s="480" t="s">
        <v>638</v>
      </c>
      <c r="C70" s="481" t="s">
        <v>1</v>
      </c>
      <c r="D70" s="481" t="s">
        <v>12</v>
      </c>
      <c r="E70" s="479" t="s">
        <v>13</v>
      </c>
      <c r="F70" s="479"/>
      <c r="G70" s="478" t="s">
        <v>18</v>
      </c>
      <c r="H70" s="478"/>
    </row>
    <row r="71" spans="1:8" s="1" customFormat="1">
      <c r="A71" s="480"/>
      <c r="B71" s="480"/>
      <c r="C71" s="481"/>
      <c r="D71" s="481"/>
      <c r="E71" s="244" t="s">
        <v>10</v>
      </c>
      <c r="F71" s="244" t="s">
        <v>19</v>
      </c>
      <c r="G71" s="323" t="s">
        <v>10</v>
      </c>
      <c r="H71" s="323" t="s">
        <v>19</v>
      </c>
    </row>
    <row r="72" spans="1:8" s="1" customFormat="1">
      <c r="A72" s="480"/>
      <c r="B72" s="480"/>
      <c r="C72" s="481"/>
      <c r="D72" s="481"/>
      <c r="E72" s="244" t="s">
        <v>24</v>
      </c>
      <c r="F72" s="244" t="s">
        <v>24</v>
      </c>
      <c r="G72" s="323" t="s">
        <v>25</v>
      </c>
      <c r="H72" s="323" t="s">
        <v>25</v>
      </c>
    </row>
    <row r="73" spans="1:8">
      <c r="A73" s="480"/>
      <c r="B73" s="480"/>
      <c r="C73" s="481"/>
      <c r="D73" s="324" t="s">
        <v>15</v>
      </c>
      <c r="E73" s="325" t="s">
        <v>16</v>
      </c>
      <c r="F73" s="325" t="s">
        <v>17</v>
      </c>
      <c r="G73" s="326" t="s">
        <v>22</v>
      </c>
      <c r="H73" s="326" t="s">
        <v>26</v>
      </c>
    </row>
    <row r="74" spans="1:8" ht="24.95" customHeight="1">
      <c r="A74" s="78"/>
      <c r="B74" s="17" t="s">
        <v>30</v>
      </c>
      <c r="C74" s="18" t="s">
        <v>31</v>
      </c>
      <c r="D74" s="18">
        <v>1</v>
      </c>
      <c r="E74" s="2"/>
      <c r="F74" s="2"/>
      <c r="G74" s="2"/>
      <c r="H74" s="2"/>
    </row>
    <row r="75" spans="1:8" ht="5.0999999999999996" customHeight="1"/>
    <row r="76" spans="1:8" s="10" customFormat="1" ht="32.25" customHeight="1">
      <c r="A76" s="474" t="s">
        <v>658</v>
      </c>
      <c r="B76" s="474"/>
      <c r="C76" s="474"/>
      <c r="D76" s="474"/>
      <c r="E76" s="475"/>
      <c r="F76" s="475"/>
      <c r="G76" s="476"/>
      <c r="H76" s="476"/>
    </row>
    <row r="77" spans="1:8" ht="20.25" customHeight="1">
      <c r="A77" s="477" t="s">
        <v>636</v>
      </c>
      <c r="B77" s="477"/>
      <c r="C77" s="477"/>
      <c r="D77" s="477"/>
      <c r="E77" s="475"/>
      <c r="F77" s="475"/>
      <c r="G77" s="476"/>
      <c r="H77" s="476"/>
    </row>
    <row r="79" spans="1:8" s="10" customFormat="1" ht="51.75" customHeight="1">
      <c r="A79" s="482" t="s">
        <v>656</v>
      </c>
      <c r="B79" s="482"/>
      <c r="C79" s="482"/>
      <c r="D79" s="482"/>
      <c r="E79" s="482"/>
      <c r="F79" s="482"/>
      <c r="G79" s="482"/>
      <c r="H79" s="482"/>
    </row>
    <row r="80" spans="1:8" ht="5.0999999999999996" customHeight="1"/>
    <row r="81" spans="1:8">
      <c r="A81" s="480" t="s">
        <v>640</v>
      </c>
      <c r="B81" s="480" t="s">
        <v>638</v>
      </c>
      <c r="C81" s="481" t="s">
        <v>1</v>
      </c>
      <c r="D81" s="481" t="s">
        <v>12</v>
      </c>
      <c r="E81" s="479" t="s">
        <v>13</v>
      </c>
      <c r="F81" s="479"/>
      <c r="G81" s="478" t="s">
        <v>18</v>
      </c>
      <c r="H81" s="478"/>
    </row>
    <row r="82" spans="1:8" s="1" customFormat="1">
      <c r="A82" s="480"/>
      <c r="B82" s="480"/>
      <c r="C82" s="481"/>
      <c r="D82" s="481"/>
      <c r="E82" s="244" t="s">
        <v>10</v>
      </c>
      <c r="F82" s="244" t="s">
        <v>19</v>
      </c>
      <c r="G82" s="323" t="s">
        <v>10</v>
      </c>
      <c r="H82" s="323" t="s">
        <v>19</v>
      </c>
    </row>
    <row r="83" spans="1:8" s="1" customFormat="1">
      <c r="A83" s="480"/>
      <c r="B83" s="480"/>
      <c r="C83" s="481"/>
      <c r="D83" s="481"/>
      <c r="E83" s="244" t="s">
        <v>24</v>
      </c>
      <c r="F83" s="244" t="s">
        <v>24</v>
      </c>
      <c r="G83" s="323" t="s">
        <v>25</v>
      </c>
      <c r="H83" s="323" t="s">
        <v>25</v>
      </c>
    </row>
    <row r="84" spans="1:8">
      <c r="A84" s="480"/>
      <c r="B84" s="480"/>
      <c r="C84" s="481"/>
      <c r="D84" s="324" t="s">
        <v>15</v>
      </c>
      <c r="E84" s="325" t="s">
        <v>16</v>
      </c>
      <c r="F84" s="325" t="s">
        <v>17</v>
      </c>
      <c r="G84" s="326" t="s">
        <v>22</v>
      </c>
      <c r="H84" s="326" t="s">
        <v>26</v>
      </c>
    </row>
    <row r="85" spans="1:8" ht="24.95" customHeight="1">
      <c r="A85" s="78"/>
      <c r="B85" s="17" t="s">
        <v>30</v>
      </c>
      <c r="C85" s="18" t="s">
        <v>31</v>
      </c>
      <c r="D85" s="18">
        <v>1</v>
      </c>
      <c r="E85" s="2"/>
      <c r="F85" s="2"/>
      <c r="G85" s="2"/>
      <c r="H85" s="2"/>
    </row>
    <row r="86" spans="1:8" ht="5.0999999999999996" customHeight="1"/>
    <row r="87" spans="1:8" s="10" customFormat="1" ht="39" customHeight="1">
      <c r="A87" s="474" t="s">
        <v>659</v>
      </c>
      <c r="B87" s="474"/>
      <c r="C87" s="474"/>
      <c r="D87" s="474"/>
      <c r="E87" s="475"/>
      <c r="F87" s="475"/>
      <c r="G87" s="476"/>
      <c r="H87" s="476"/>
    </row>
    <row r="88" spans="1:8" ht="15.95" customHeight="1">
      <c r="A88" s="477" t="s">
        <v>636</v>
      </c>
      <c r="B88" s="477"/>
      <c r="C88" s="477"/>
      <c r="D88" s="477"/>
      <c r="E88" s="475"/>
      <c r="F88" s="475"/>
      <c r="G88" s="476"/>
      <c r="H88" s="476"/>
    </row>
  </sheetData>
  <mergeCells count="89">
    <mergeCell ref="G4:H4"/>
    <mergeCell ref="E4:F4"/>
    <mergeCell ref="A1:H1"/>
    <mergeCell ref="A4:A7"/>
    <mergeCell ref="B4:B7"/>
    <mergeCell ref="C4:C7"/>
    <mergeCell ref="D4:D6"/>
    <mergeCell ref="A2:H2"/>
    <mergeCell ref="A13:H13"/>
    <mergeCell ref="A10:D10"/>
    <mergeCell ref="E10:F11"/>
    <mergeCell ref="G10:H11"/>
    <mergeCell ref="A11:D11"/>
    <mergeCell ref="G15:H15"/>
    <mergeCell ref="E15:F15"/>
    <mergeCell ref="A15:A18"/>
    <mergeCell ref="B15:B18"/>
    <mergeCell ref="C15:C18"/>
    <mergeCell ref="D15:D17"/>
    <mergeCell ref="A24:H24"/>
    <mergeCell ref="A21:D21"/>
    <mergeCell ref="E21:F22"/>
    <mergeCell ref="G21:H22"/>
    <mergeCell ref="A22:D22"/>
    <mergeCell ref="G26:H26"/>
    <mergeCell ref="E26:F26"/>
    <mergeCell ref="A26:A29"/>
    <mergeCell ref="B26:B29"/>
    <mergeCell ref="C26:C29"/>
    <mergeCell ref="D26:D28"/>
    <mergeCell ref="A35:H35"/>
    <mergeCell ref="A32:D32"/>
    <mergeCell ref="E32:F33"/>
    <mergeCell ref="G32:H33"/>
    <mergeCell ref="A33:D33"/>
    <mergeCell ref="G37:H37"/>
    <mergeCell ref="E37:F37"/>
    <mergeCell ref="A37:A40"/>
    <mergeCell ref="B37:B40"/>
    <mergeCell ref="C37:C40"/>
    <mergeCell ref="D37:D39"/>
    <mergeCell ref="A46:H46"/>
    <mergeCell ref="A43:D43"/>
    <mergeCell ref="E43:F44"/>
    <mergeCell ref="G43:H44"/>
    <mergeCell ref="A44:D44"/>
    <mergeCell ref="G48:H48"/>
    <mergeCell ref="E48:F48"/>
    <mergeCell ref="A48:A51"/>
    <mergeCell ref="B48:B51"/>
    <mergeCell ref="C48:C51"/>
    <mergeCell ref="D48:D50"/>
    <mergeCell ref="A57:H57"/>
    <mergeCell ref="A54:D54"/>
    <mergeCell ref="E54:F55"/>
    <mergeCell ref="G54:H55"/>
    <mergeCell ref="A55:D55"/>
    <mergeCell ref="G59:H59"/>
    <mergeCell ref="E59:F59"/>
    <mergeCell ref="A59:A62"/>
    <mergeCell ref="B59:B62"/>
    <mergeCell ref="C59:C62"/>
    <mergeCell ref="D59:D61"/>
    <mergeCell ref="A68:H68"/>
    <mergeCell ref="A65:D65"/>
    <mergeCell ref="E65:F66"/>
    <mergeCell ref="G65:H66"/>
    <mergeCell ref="A66:D66"/>
    <mergeCell ref="G70:H70"/>
    <mergeCell ref="E70:F70"/>
    <mergeCell ref="A70:A73"/>
    <mergeCell ref="B70:B73"/>
    <mergeCell ref="C70:C73"/>
    <mergeCell ref="D70:D72"/>
    <mergeCell ref="A79:H79"/>
    <mergeCell ref="A76:D76"/>
    <mergeCell ref="E76:F77"/>
    <mergeCell ref="G76:H77"/>
    <mergeCell ref="A77:D77"/>
    <mergeCell ref="A87:D87"/>
    <mergeCell ref="E87:F88"/>
    <mergeCell ref="G87:H88"/>
    <mergeCell ref="A88:D88"/>
    <mergeCell ref="G81:H81"/>
    <mergeCell ref="E81:F81"/>
    <mergeCell ref="A81:A84"/>
    <mergeCell ref="B81:B84"/>
    <mergeCell ref="C81:C84"/>
    <mergeCell ref="D81:D83"/>
  </mergeCells>
  <printOptions horizontalCentered="1"/>
  <pageMargins left="0.59055118110236227" right="0.59055118110236227" top="0.78740157480314965" bottom="0.78740157480314965" header="0.51181102362204722" footer="0.19685039370078741"/>
  <pageSetup paperSize="9" scale="72" fitToHeight="0" orientation="portrait" r:id="rId1"/>
  <headerFooter>
    <oddHeader>&amp;LPower Supply Project" EEGBPSP. Contract No.: PGCB/KfW/2018/Package 1-1
Schedule B: Price Schedule&amp;RB-&amp;P</oddHeader>
    <oddFooter>&amp;RName of Bidder:                      Signature of Bidder
____________________________________________________</oddFooter>
  </headerFooter>
  <rowBreaks count="1" manualBreakCount="1">
    <brk id="5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960"/>
  <sheetViews>
    <sheetView view="pageBreakPreview" topLeftCell="A305" zoomScaleNormal="115" zoomScaleSheetLayoutView="100" workbookViewId="0">
      <selection activeCell="B49" sqref="B49:E50"/>
    </sheetView>
  </sheetViews>
  <sheetFormatPr defaultColWidth="10.7109375" defaultRowHeight="22.5" customHeight="1"/>
  <cols>
    <col min="1" max="1" width="7.42578125" style="151" customWidth="1"/>
    <col min="2" max="2" width="5.85546875" style="148" customWidth="1"/>
    <col min="3" max="3" width="56.140625" style="151" customWidth="1"/>
    <col min="4" max="4" width="10.7109375" style="133" customWidth="1"/>
    <col min="5" max="5" width="13.140625" style="133" customWidth="1"/>
    <col min="6" max="6" width="10.7109375" style="151"/>
    <col min="7" max="7" width="15.7109375" style="151" customWidth="1"/>
    <col min="8" max="8" width="15.7109375" style="131" customWidth="1"/>
    <col min="9" max="9" width="18.140625" style="131" customWidth="1"/>
    <col min="10" max="11" width="10.7109375" style="151"/>
    <col min="12" max="12" width="1.7109375" style="151" customWidth="1"/>
    <col min="13" max="13" width="10.7109375" style="151"/>
    <col min="14" max="14" width="100.7109375" style="151" customWidth="1"/>
    <col min="15" max="16" width="10.7109375" style="151"/>
    <col min="17" max="17" width="1.7109375" style="151" customWidth="1"/>
    <col min="18" max="18" width="10.7109375" style="151"/>
    <col min="19" max="19" width="100.7109375" style="151" customWidth="1"/>
    <col min="20" max="21" width="10.7109375" style="151"/>
    <col min="22" max="22" width="1.7109375" style="151" customWidth="1"/>
    <col min="23" max="23" width="10.7109375" style="151"/>
    <col min="24" max="24" width="100.7109375" style="151" customWidth="1"/>
    <col min="25" max="26" width="10.7109375" style="151"/>
    <col min="27" max="27" width="1.7109375" style="151" customWidth="1"/>
    <col min="28" max="28" width="10.7109375" style="151"/>
    <col min="29" max="29" width="100.7109375" style="151" customWidth="1"/>
    <col min="30" max="31" width="10.7109375" style="151"/>
    <col min="32" max="32" width="1.7109375" style="151" customWidth="1"/>
    <col min="33" max="33" width="10.7109375" style="151"/>
    <col min="34" max="43" width="15.7109375" style="151" customWidth="1"/>
    <col min="44" max="16384" width="10.7109375" style="151"/>
  </cols>
  <sheetData>
    <row r="1" spans="1:9" ht="22.5" customHeight="1">
      <c r="A1" s="507" t="s">
        <v>28</v>
      </c>
      <c r="B1" s="507"/>
      <c r="C1" s="507"/>
      <c r="D1" s="507"/>
      <c r="E1" s="507"/>
      <c r="F1" s="507"/>
      <c r="G1" s="507"/>
      <c r="H1" s="507"/>
      <c r="I1" s="507"/>
    </row>
    <row r="2" spans="1:9" s="152" customFormat="1" ht="22.5" customHeight="1">
      <c r="A2" s="488" t="s">
        <v>1249</v>
      </c>
      <c r="B2" s="488"/>
      <c r="C2" s="488"/>
      <c r="D2" s="488"/>
      <c r="E2" s="488"/>
      <c r="F2" s="488"/>
      <c r="G2" s="488"/>
      <c r="H2" s="488"/>
      <c r="I2" s="488"/>
    </row>
    <row r="4" spans="1:9" ht="22.5" customHeight="1">
      <c r="A4" s="494" t="s">
        <v>245</v>
      </c>
      <c r="B4" s="494" t="s">
        <v>246</v>
      </c>
      <c r="C4" s="494"/>
      <c r="D4" s="508" t="s">
        <v>1</v>
      </c>
      <c r="E4" s="508" t="s">
        <v>12</v>
      </c>
      <c r="F4" s="509" t="s">
        <v>13</v>
      </c>
      <c r="G4" s="509"/>
      <c r="H4" s="509" t="s">
        <v>18</v>
      </c>
      <c r="I4" s="509"/>
    </row>
    <row r="5" spans="1:9" s="133" customFormat="1" ht="22.5" customHeight="1">
      <c r="A5" s="494"/>
      <c r="B5" s="494"/>
      <c r="C5" s="494"/>
      <c r="D5" s="508"/>
      <c r="E5" s="508"/>
      <c r="F5" s="318" t="s">
        <v>10</v>
      </c>
      <c r="G5" s="363" t="s">
        <v>19</v>
      </c>
      <c r="H5" s="346" t="s">
        <v>10</v>
      </c>
      <c r="I5" s="346" t="s">
        <v>19</v>
      </c>
    </row>
    <row r="6" spans="1:9" s="133" customFormat="1" ht="22.5" customHeight="1">
      <c r="A6" s="494"/>
      <c r="B6" s="494"/>
      <c r="C6" s="494"/>
      <c r="D6" s="508"/>
      <c r="E6" s="508"/>
      <c r="F6" s="318"/>
      <c r="G6" s="363"/>
      <c r="H6" s="346" t="s">
        <v>20</v>
      </c>
      <c r="I6" s="346" t="s">
        <v>20</v>
      </c>
    </row>
    <row r="7" spans="1:9" ht="22.5" customHeight="1">
      <c r="A7" s="494"/>
      <c r="B7" s="494"/>
      <c r="C7" s="494"/>
      <c r="D7" s="508"/>
      <c r="E7" s="319" t="s">
        <v>15</v>
      </c>
      <c r="F7" s="319" t="s">
        <v>16</v>
      </c>
      <c r="G7" s="364" t="s">
        <v>17</v>
      </c>
      <c r="H7" s="319" t="s">
        <v>22</v>
      </c>
      <c r="I7" s="319" t="s">
        <v>23</v>
      </c>
    </row>
    <row r="8" spans="1:9" ht="22.5" customHeight="1">
      <c r="A8" s="228" t="s">
        <v>2</v>
      </c>
      <c r="B8" s="494" t="s">
        <v>3</v>
      </c>
      <c r="C8" s="494"/>
      <c r="D8" s="494"/>
      <c r="E8" s="494"/>
      <c r="F8" s="236"/>
      <c r="G8" s="365"/>
      <c r="H8" s="345"/>
      <c r="I8" s="220"/>
    </row>
    <row r="9" spans="1:9" ht="22.5" customHeight="1">
      <c r="A9" s="494" t="s">
        <v>58</v>
      </c>
      <c r="B9" s="491" t="s">
        <v>54</v>
      </c>
      <c r="C9" s="491"/>
      <c r="D9" s="238" t="s">
        <v>4</v>
      </c>
      <c r="E9" s="238">
        <v>8</v>
      </c>
      <c r="F9" s="76"/>
      <c r="G9" s="366"/>
      <c r="H9" s="76"/>
      <c r="I9" s="220"/>
    </row>
    <row r="10" spans="1:9" ht="22.5" customHeight="1">
      <c r="A10" s="494"/>
      <c r="B10" s="154" t="s">
        <v>63</v>
      </c>
      <c r="C10" s="206" t="s">
        <v>49</v>
      </c>
      <c r="D10" s="238" t="s">
        <v>5</v>
      </c>
      <c r="E10" s="238">
        <v>1</v>
      </c>
      <c r="F10" s="76"/>
      <c r="G10" s="366"/>
      <c r="H10" s="76"/>
      <c r="I10" s="220"/>
    </row>
    <row r="11" spans="1:9" ht="22.5" customHeight="1">
      <c r="A11" s="494"/>
      <c r="B11" s="154" t="s">
        <v>64</v>
      </c>
      <c r="C11" s="206" t="s">
        <v>1191</v>
      </c>
      <c r="D11" s="238" t="s">
        <v>4</v>
      </c>
      <c r="E11" s="238">
        <v>1</v>
      </c>
      <c r="F11" s="76"/>
      <c r="G11" s="366"/>
      <c r="H11" s="76"/>
      <c r="I11" s="220"/>
    </row>
    <row r="12" spans="1:9" ht="22.5" customHeight="1">
      <c r="A12" s="494"/>
      <c r="B12" s="154" t="s">
        <v>65</v>
      </c>
      <c r="C12" s="206" t="s">
        <v>1198</v>
      </c>
      <c r="D12" s="238" t="s">
        <v>59</v>
      </c>
      <c r="E12" s="238">
        <v>2</v>
      </c>
      <c r="F12" s="76"/>
      <c r="G12" s="366"/>
      <c r="H12" s="76"/>
      <c r="I12" s="220"/>
    </row>
    <row r="13" spans="1:9" ht="22.5" customHeight="1">
      <c r="A13" s="494"/>
      <c r="B13" s="154" t="s">
        <v>66</v>
      </c>
      <c r="C13" s="206" t="s">
        <v>50</v>
      </c>
      <c r="D13" s="238" t="s">
        <v>60</v>
      </c>
      <c r="E13" s="238">
        <v>2</v>
      </c>
      <c r="F13" s="76"/>
      <c r="G13" s="366"/>
      <c r="H13" s="76"/>
      <c r="I13" s="220"/>
    </row>
    <row r="14" spans="1:9" ht="22.5" customHeight="1">
      <c r="A14" s="494"/>
      <c r="B14" s="154" t="s">
        <v>67</v>
      </c>
      <c r="C14" s="206" t="s">
        <v>1192</v>
      </c>
      <c r="D14" s="238" t="s">
        <v>61</v>
      </c>
      <c r="E14" s="238">
        <v>1</v>
      </c>
      <c r="F14" s="76"/>
      <c r="G14" s="366"/>
      <c r="H14" s="76"/>
      <c r="I14" s="220"/>
    </row>
    <row r="15" spans="1:9" ht="22.5" customHeight="1">
      <c r="A15" s="494"/>
      <c r="B15" s="154" t="s">
        <v>68</v>
      </c>
      <c r="C15" s="206" t="s">
        <v>1200</v>
      </c>
      <c r="D15" s="238" t="s">
        <v>62</v>
      </c>
      <c r="E15" s="238">
        <v>3</v>
      </c>
      <c r="F15" s="76"/>
      <c r="G15" s="366"/>
      <c r="H15" s="76"/>
      <c r="I15" s="220"/>
    </row>
    <row r="16" spans="1:9" ht="22.5" customHeight="1">
      <c r="A16" s="494"/>
      <c r="B16" s="154" t="s">
        <v>69</v>
      </c>
      <c r="C16" s="206" t="s">
        <v>1193</v>
      </c>
      <c r="D16" s="238" t="s">
        <v>62</v>
      </c>
      <c r="E16" s="238">
        <v>3</v>
      </c>
      <c r="F16" s="76"/>
      <c r="G16" s="366"/>
      <c r="H16" s="76"/>
      <c r="I16" s="220"/>
    </row>
    <row r="17" spans="1:9" ht="22.5" customHeight="1">
      <c r="A17" s="494"/>
      <c r="B17" s="510" t="s">
        <v>70</v>
      </c>
      <c r="C17" s="206" t="s">
        <v>51</v>
      </c>
      <c r="D17" s="493" t="str">
        <f>'Schedule B1'!D17:D18</f>
        <v>Lot</v>
      </c>
      <c r="E17" s="493">
        <f>'Schedule B1'!E17:E18</f>
        <v>1</v>
      </c>
      <c r="F17" s="76"/>
      <c r="G17" s="366"/>
      <c r="H17" s="76"/>
      <c r="I17" s="220"/>
    </row>
    <row r="18" spans="1:9" ht="22.5" customHeight="1">
      <c r="A18" s="494"/>
      <c r="B18" s="510"/>
      <c r="C18" s="206" t="str">
        <f>'Schedule B1'!C18</f>
        <v xml:space="preserve">The Length of GIL shall be different for different bay as per actual design </v>
      </c>
      <c r="D18" s="493"/>
      <c r="E18" s="493"/>
      <c r="F18" s="76"/>
      <c r="G18" s="366"/>
      <c r="H18" s="76"/>
      <c r="I18" s="220"/>
    </row>
    <row r="19" spans="1:9" ht="22.5" customHeight="1">
      <c r="A19" s="494"/>
      <c r="B19" s="154" t="s">
        <v>71</v>
      </c>
      <c r="C19" s="206" t="s">
        <v>936</v>
      </c>
      <c r="D19" s="238" t="s">
        <v>48</v>
      </c>
      <c r="E19" s="238">
        <v>1</v>
      </c>
      <c r="F19" s="76"/>
      <c r="G19" s="366"/>
      <c r="H19" s="76"/>
      <c r="I19" s="220"/>
    </row>
    <row r="20" spans="1:9" ht="22.5" customHeight="1">
      <c r="A20" s="494"/>
      <c r="B20" s="416" t="s">
        <v>1335</v>
      </c>
      <c r="C20" s="405" t="s">
        <v>1337</v>
      </c>
      <c r="D20" s="406" t="s">
        <v>5</v>
      </c>
      <c r="E20" s="406">
        <v>1</v>
      </c>
      <c r="F20" s="406"/>
      <c r="G20" s="412"/>
      <c r="H20" s="412"/>
      <c r="I20" s="220"/>
    </row>
    <row r="21" spans="1:9" ht="22.5" customHeight="1">
      <c r="A21" s="494"/>
      <c r="B21" s="154" t="s">
        <v>176</v>
      </c>
      <c r="C21" s="206" t="s">
        <v>53</v>
      </c>
      <c r="D21" s="238" t="s">
        <v>5</v>
      </c>
      <c r="E21" s="238">
        <v>1</v>
      </c>
      <c r="F21" s="76"/>
      <c r="G21" s="366"/>
      <c r="H21" s="76"/>
      <c r="I21" s="220"/>
    </row>
    <row r="22" spans="1:9" ht="22.5" customHeight="1">
      <c r="A22" s="494" t="s">
        <v>57</v>
      </c>
      <c r="B22" s="491" t="s">
        <v>55</v>
      </c>
      <c r="C22" s="491"/>
      <c r="D22" s="238" t="s">
        <v>4</v>
      </c>
      <c r="E22" s="238">
        <v>2</v>
      </c>
      <c r="F22" s="76"/>
      <c r="G22" s="366"/>
      <c r="H22" s="76"/>
      <c r="I22" s="220"/>
    </row>
    <row r="23" spans="1:9" ht="22.5" customHeight="1">
      <c r="A23" s="494"/>
      <c r="B23" s="154" t="s">
        <v>63</v>
      </c>
      <c r="C23" s="206" t="s">
        <v>49</v>
      </c>
      <c r="D23" s="238" t="s">
        <v>5</v>
      </c>
      <c r="E23" s="238">
        <v>1</v>
      </c>
      <c r="F23" s="76"/>
      <c r="G23" s="366"/>
      <c r="H23" s="76"/>
      <c r="I23" s="220"/>
    </row>
    <row r="24" spans="1:9" ht="22.5" customHeight="1">
      <c r="A24" s="494"/>
      <c r="B24" s="154" t="s">
        <v>64</v>
      </c>
      <c r="C24" s="206" t="s">
        <v>1291</v>
      </c>
      <c r="D24" s="238" t="s">
        <v>4</v>
      </c>
      <c r="E24" s="238">
        <v>1</v>
      </c>
      <c r="F24" s="76"/>
      <c r="G24" s="366"/>
      <c r="H24" s="76"/>
      <c r="I24" s="220"/>
    </row>
    <row r="25" spans="1:9" ht="22.5" customHeight="1">
      <c r="A25" s="494"/>
      <c r="B25" s="154" t="s">
        <v>65</v>
      </c>
      <c r="C25" s="206" t="s">
        <v>848</v>
      </c>
      <c r="D25" s="238" t="s">
        <v>59</v>
      </c>
      <c r="E25" s="238">
        <v>2</v>
      </c>
      <c r="F25" s="76"/>
      <c r="G25" s="366"/>
      <c r="H25" s="76"/>
      <c r="I25" s="220"/>
    </row>
    <row r="26" spans="1:9" ht="22.5" customHeight="1">
      <c r="A26" s="494"/>
      <c r="B26" s="154" t="s">
        <v>66</v>
      </c>
      <c r="C26" s="206" t="s">
        <v>50</v>
      </c>
      <c r="D26" s="238" t="s">
        <v>60</v>
      </c>
      <c r="E26" s="238">
        <v>2</v>
      </c>
      <c r="F26" s="76"/>
      <c r="G26" s="366"/>
      <c r="H26" s="76"/>
      <c r="I26" s="220"/>
    </row>
    <row r="27" spans="1:9" ht="22.5" customHeight="1">
      <c r="A27" s="494"/>
      <c r="B27" s="154" t="s">
        <v>67</v>
      </c>
      <c r="C27" s="55" t="s">
        <v>1321</v>
      </c>
      <c r="D27" s="238" t="s">
        <v>61</v>
      </c>
      <c r="E27" s="238">
        <v>1</v>
      </c>
      <c r="F27" s="76"/>
      <c r="G27" s="366"/>
      <c r="H27" s="76"/>
      <c r="I27" s="220"/>
    </row>
    <row r="28" spans="1:9" ht="22.5" customHeight="1">
      <c r="A28" s="494"/>
      <c r="B28" s="154" t="s">
        <v>68</v>
      </c>
      <c r="C28" s="206" t="s">
        <v>1194</v>
      </c>
      <c r="D28" s="238" t="s">
        <v>62</v>
      </c>
      <c r="E28" s="238">
        <v>3</v>
      </c>
      <c r="F28" s="76"/>
      <c r="G28" s="366"/>
      <c r="H28" s="76"/>
      <c r="I28" s="220"/>
    </row>
    <row r="29" spans="1:9" ht="22.5" customHeight="1">
      <c r="A29" s="494"/>
      <c r="B29" s="154" t="s">
        <v>69</v>
      </c>
      <c r="C29" s="231" t="s">
        <v>1195</v>
      </c>
      <c r="D29" s="238" t="s">
        <v>62</v>
      </c>
      <c r="E29" s="238">
        <v>3</v>
      </c>
      <c r="F29" s="76"/>
      <c r="G29" s="366"/>
      <c r="H29" s="76"/>
      <c r="I29" s="220"/>
    </row>
    <row r="30" spans="1:9" ht="22.5" customHeight="1">
      <c r="A30" s="494"/>
      <c r="B30" s="510" t="s">
        <v>70</v>
      </c>
      <c r="C30" s="231" t="s">
        <v>51</v>
      </c>
      <c r="D30" s="493" t="str">
        <f>D17</f>
        <v>Lot</v>
      </c>
      <c r="E30" s="493">
        <f>E17</f>
        <v>1</v>
      </c>
      <c r="F30" s="76"/>
      <c r="G30" s="366"/>
      <c r="H30" s="76"/>
      <c r="I30" s="220"/>
    </row>
    <row r="31" spans="1:9" ht="22.5" customHeight="1">
      <c r="A31" s="494"/>
      <c r="B31" s="510"/>
      <c r="C31" s="206" t="str">
        <f>C18</f>
        <v xml:space="preserve">The Length of GIL shall be different for different bay as per actual design </v>
      </c>
      <c r="D31" s="493"/>
      <c r="E31" s="493"/>
      <c r="F31" s="76"/>
      <c r="G31" s="366"/>
      <c r="H31" s="76"/>
      <c r="I31" s="220"/>
    </row>
    <row r="32" spans="1:9" ht="22.5" customHeight="1">
      <c r="A32" s="494"/>
      <c r="B32" s="154" t="s">
        <v>71</v>
      </c>
      <c r="C32" s="206" t="s">
        <v>936</v>
      </c>
      <c r="D32" s="238" t="s">
        <v>62</v>
      </c>
      <c r="E32" s="238">
        <v>1</v>
      </c>
      <c r="F32" s="76"/>
      <c r="G32" s="366"/>
      <c r="H32" s="76"/>
      <c r="I32" s="220"/>
    </row>
    <row r="33" spans="1:9" ht="22.5" customHeight="1">
      <c r="A33" s="494"/>
      <c r="B33" s="416" t="s">
        <v>1335</v>
      </c>
      <c r="C33" s="417" t="s">
        <v>1337</v>
      </c>
      <c r="D33" s="417" t="s">
        <v>5</v>
      </c>
      <c r="E33" s="417">
        <v>1</v>
      </c>
      <c r="F33" s="417"/>
      <c r="G33" s="417"/>
      <c r="H33" s="417"/>
      <c r="I33" s="220"/>
    </row>
    <row r="34" spans="1:9" ht="22.5" customHeight="1">
      <c r="A34" s="494"/>
      <c r="B34" s="154" t="s">
        <v>176</v>
      </c>
      <c r="C34" s="76" t="s">
        <v>56</v>
      </c>
      <c r="D34" s="238" t="s">
        <v>5</v>
      </c>
      <c r="E34" s="238">
        <v>1</v>
      </c>
      <c r="F34" s="76"/>
      <c r="G34" s="366"/>
      <c r="H34" s="76"/>
      <c r="I34" s="220"/>
    </row>
    <row r="35" spans="1:9" ht="22.5" customHeight="1">
      <c r="A35" s="492" t="s">
        <v>77</v>
      </c>
      <c r="B35" s="491" t="s">
        <v>76</v>
      </c>
      <c r="C35" s="491"/>
      <c r="D35" s="238" t="s">
        <v>48</v>
      </c>
      <c r="E35" s="238">
        <v>1</v>
      </c>
      <c r="F35" s="76"/>
      <c r="G35" s="366"/>
      <c r="H35" s="76"/>
      <c r="I35" s="220"/>
    </row>
    <row r="36" spans="1:9" ht="22.5" customHeight="1">
      <c r="A36" s="492"/>
      <c r="B36" s="96" t="s">
        <v>63</v>
      </c>
      <c r="C36" s="206" t="s">
        <v>1196</v>
      </c>
      <c r="D36" s="238" t="s">
        <v>5</v>
      </c>
      <c r="E36" s="238">
        <v>1</v>
      </c>
      <c r="F36" s="76"/>
      <c r="G36" s="366"/>
      <c r="H36" s="76"/>
      <c r="I36" s="220"/>
    </row>
    <row r="37" spans="1:9" ht="22.5" customHeight="1">
      <c r="A37" s="492"/>
      <c r="B37" s="96" t="s">
        <v>64</v>
      </c>
      <c r="C37" s="206" t="s">
        <v>1262</v>
      </c>
      <c r="D37" s="238" t="s">
        <v>4</v>
      </c>
      <c r="E37" s="238">
        <v>1</v>
      </c>
      <c r="F37" s="76"/>
      <c r="G37" s="366"/>
      <c r="H37" s="76"/>
      <c r="I37" s="220"/>
    </row>
    <row r="38" spans="1:9" ht="22.5" customHeight="1">
      <c r="A38" s="492"/>
      <c r="B38" s="96" t="s">
        <v>64</v>
      </c>
      <c r="C38" s="206" t="s">
        <v>1263</v>
      </c>
      <c r="D38" s="238" t="s">
        <v>4</v>
      </c>
      <c r="E38" s="238">
        <v>2</v>
      </c>
      <c r="F38" s="76"/>
      <c r="G38" s="366"/>
      <c r="H38" s="76"/>
      <c r="I38" s="220"/>
    </row>
    <row r="39" spans="1:9" ht="22.5" customHeight="1">
      <c r="A39" s="492"/>
      <c r="B39" s="96" t="s">
        <v>66</v>
      </c>
      <c r="C39" s="206" t="s">
        <v>73</v>
      </c>
      <c r="D39" s="238" t="s">
        <v>4</v>
      </c>
      <c r="E39" s="238">
        <v>2</v>
      </c>
      <c r="F39" s="76"/>
      <c r="G39" s="366"/>
      <c r="H39" s="76"/>
      <c r="I39" s="220"/>
    </row>
    <row r="40" spans="1:9" ht="22.5" customHeight="1">
      <c r="A40" s="492"/>
      <c r="B40" s="96" t="s">
        <v>67</v>
      </c>
      <c r="C40" s="206" t="s">
        <v>1310</v>
      </c>
      <c r="D40" s="238" t="s">
        <v>62</v>
      </c>
      <c r="E40" s="238">
        <v>3</v>
      </c>
      <c r="F40" s="76"/>
      <c r="G40" s="366"/>
      <c r="H40" s="76"/>
      <c r="I40" s="220"/>
    </row>
    <row r="41" spans="1:9" ht="22.5" customHeight="1">
      <c r="A41" s="492"/>
      <c r="B41" s="96" t="s">
        <v>74</v>
      </c>
      <c r="C41" s="206" t="s">
        <v>1309</v>
      </c>
      <c r="D41" s="238" t="s">
        <v>62</v>
      </c>
      <c r="E41" s="238">
        <v>3</v>
      </c>
      <c r="F41" s="76"/>
      <c r="G41" s="366"/>
      <c r="H41" s="76"/>
      <c r="I41" s="220"/>
    </row>
    <row r="42" spans="1:9" ht="22.5" customHeight="1">
      <c r="A42" s="492"/>
      <c r="B42" s="96" t="s">
        <v>69</v>
      </c>
      <c r="C42" s="206" t="s">
        <v>936</v>
      </c>
      <c r="D42" s="238" t="s">
        <v>48</v>
      </c>
      <c r="E42" s="238">
        <v>1</v>
      </c>
      <c r="F42" s="76"/>
      <c r="G42" s="366"/>
      <c r="H42" s="76"/>
      <c r="I42" s="220"/>
    </row>
    <row r="43" spans="1:9" ht="22.5" customHeight="1">
      <c r="A43" s="492"/>
      <c r="B43" s="416" t="s">
        <v>70</v>
      </c>
      <c r="C43" s="405" t="s">
        <v>1337</v>
      </c>
      <c r="D43" s="406" t="s">
        <v>5</v>
      </c>
      <c r="E43" s="406">
        <v>1</v>
      </c>
      <c r="F43" s="406"/>
      <c r="G43" s="412"/>
      <c r="H43" s="412"/>
      <c r="I43" s="220"/>
    </row>
    <row r="44" spans="1:9" ht="22.5" customHeight="1">
      <c r="A44" s="492"/>
      <c r="B44" s="418" t="s">
        <v>175</v>
      </c>
      <c r="C44" s="206" t="s">
        <v>75</v>
      </c>
      <c r="D44" s="238" t="s">
        <v>5</v>
      </c>
      <c r="E44" s="238">
        <v>1</v>
      </c>
      <c r="F44" s="76"/>
      <c r="G44" s="366"/>
      <c r="H44" s="76"/>
      <c r="I44" s="220"/>
    </row>
    <row r="45" spans="1:9" ht="22.5" customHeight="1">
      <c r="A45" s="493" t="s">
        <v>81</v>
      </c>
      <c r="B45" s="494" t="s">
        <v>78</v>
      </c>
      <c r="C45" s="494"/>
      <c r="D45" s="238" t="s">
        <v>4</v>
      </c>
      <c r="E45" s="238">
        <v>1</v>
      </c>
      <c r="F45" s="76"/>
      <c r="G45" s="366"/>
      <c r="H45" s="76"/>
      <c r="I45" s="220"/>
    </row>
    <row r="46" spans="1:9" ht="22.5" customHeight="1">
      <c r="A46" s="493"/>
      <c r="B46" s="96" t="s">
        <v>63</v>
      </c>
      <c r="C46" s="206" t="s">
        <v>79</v>
      </c>
      <c r="D46" s="238" t="s">
        <v>5</v>
      </c>
      <c r="E46" s="238">
        <v>1</v>
      </c>
      <c r="F46" s="76"/>
      <c r="G46" s="366"/>
      <c r="H46" s="76"/>
      <c r="I46" s="220"/>
    </row>
    <row r="47" spans="1:9" ht="22.5" customHeight="1">
      <c r="A47" s="493"/>
      <c r="B47" s="96" t="s">
        <v>64</v>
      </c>
      <c r="C47" s="206" t="s">
        <v>1216</v>
      </c>
      <c r="D47" s="238" t="s">
        <v>62</v>
      </c>
      <c r="E47" s="238">
        <v>6</v>
      </c>
      <c r="F47" s="76"/>
      <c r="G47" s="366"/>
      <c r="H47" s="76"/>
      <c r="I47" s="220"/>
    </row>
    <row r="48" spans="1:9" ht="22.5" customHeight="1">
      <c r="A48" s="493"/>
      <c r="B48" s="96" t="s">
        <v>65</v>
      </c>
      <c r="C48" s="206" t="s">
        <v>80</v>
      </c>
      <c r="D48" s="238" t="s">
        <v>48</v>
      </c>
      <c r="E48" s="238">
        <v>2</v>
      </c>
      <c r="F48" s="76"/>
      <c r="G48" s="366"/>
      <c r="H48" s="76"/>
      <c r="I48" s="220"/>
    </row>
    <row r="49" spans="1:9" ht="22.5" customHeight="1">
      <c r="A49" s="493"/>
      <c r="B49" s="416" t="s">
        <v>66</v>
      </c>
      <c r="C49" s="405" t="s">
        <v>1337</v>
      </c>
      <c r="D49" s="406" t="s">
        <v>5</v>
      </c>
      <c r="E49" s="406">
        <v>1</v>
      </c>
      <c r="F49" s="406"/>
      <c r="G49" s="412"/>
      <c r="H49" s="412"/>
      <c r="I49" s="220"/>
    </row>
    <row r="50" spans="1:9" ht="22.5" customHeight="1">
      <c r="A50" s="493"/>
      <c r="B50" s="96" t="s">
        <v>67</v>
      </c>
      <c r="C50" s="206" t="s">
        <v>936</v>
      </c>
      <c r="D50" s="238" t="s">
        <v>62</v>
      </c>
      <c r="E50" s="238">
        <v>1</v>
      </c>
      <c r="F50" s="76"/>
      <c r="G50" s="366"/>
      <c r="H50" s="76"/>
      <c r="I50" s="220"/>
    </row>
    <row r="51" spans="1:9" ht="22.5" customHeight="1">
      <c r="A51" s="76" t="s">
        <v>82</v>
      </c>
      <c r="B51" s="489" t="s">
        <v>1301</v>
      </c>
      <c r="C51" s="489"/>
      <c r="D51" s="238" t="s">
        <v>62</v>
      </c>
      <c r="E51" s="238">
        <v>30</v>
      </c>
      <c r="F51" s="76"/>
      <c r="G51" s="366"/>
      <c r="H51" s="76"/>
      <c r="I51" s="220"/>
    </row>
    <row r="52" spans="1:9" ht="22.5" customHeight="1">
      <c r="A52" s="493" t="s">
        <v>84</v>
      </c>
      <c r="B52" s="489" t="s">
        <v>983</v>
      </c>
      <c r="C52" s="489"/>
      <c r="D52" s="221"/>
      <c r="E52" s="221"/>
      <c r="F52" s="76"/>
      <c r="G52" s="366"/>
      <c r="H52" s="76"/>
      <c r="I52" s="220"/>
    </row>
    <row r="53" spans="1:9" ht="22.5" customHeight="1">
      <c r="A53" s="493"/>
      <c r="B53" s="96" t="s">
        <v>63</v>
      </c>
      <c r="C53" s="231" t="s">
        <v>134</v>
      </c>
      <c r="D53" s="238" t="s">
        <v>5</v>
      </c>
      <c r="E53" s="238">
        <v>1</v>
      </c>
      <c r="F53" s="76"/>
      <c r="G53" s="366"/>
      <c r="H53" s="76"/>
      <c r="I53" s="220"/>
    </row>
    <row r="54" spans="1:9" ht="22.5" customHeight="1">
      <c r="A54" s="493"/>
      <c r="B54" s="96" t="s">
        <v>122</v>
      </c>
      <c r="C54" s="231" t="s">
        <v>135</v>
      </c>
      <c r="D54" s="238" t="s">
        <v>5</v>
      </c>
      <c r="E54" s="238">
        <v>1</v>
      </c>
      <c r="F54" s="76"/>
      <c r="G54" s="366"/>
      <c r="H54" s="76"/>
      <c r="I54" s="220"/>
    </row>
    <row r="55" spans="1:9" ht="22.5" customHeight="1">
      <c r="A55" s="493" t="s">
        <v>85</v>
      </c>
      <c r="B55" s="489" t="s">
        <v>87</v>
      </c>
      <c r="C55" s="489"/>
      <c r="D55" s="221"/>
      <c r="E55" s="221"/>
      <c r="F55" s="76"/>
      <c r="G55" s="366"/>
      <c r="H55" s="76"/>
      <c r="I55" s="220"/>
    </row>
    <row r="56" spans="1:9" ht="22.5" customHeight="1">
      <c r="A56" s="493"/>
      <c r="B56" s="96" t="s">
        <v>120</v>
      </c>
      <c r="C56" s="231" t="s">
        <v>938</v>
      </c>
      <c r="D56" s="238" t="s">
        <v>5</v>
      </c>
      <c r="E56" s="238">
        <v>1</v>
      </c>
      <c r="F56" s="76"/>
      <c r="G56" s="366"/>
      <c r="H56" s="76"/>
      <c r="I56" s="220"/>
    </row>
    <row r="57" spans="1:9" ht="22.5" customHeight="1">
      <c r="A57" s="493"/>
      <c r="B57" s="96" t="s">
        <v>122</v>
      </c>
      <c r="C57" s="231" t="s">
        <v>123</v>
      </c>
      <c r="D57" s="238" t="s">
        <v>5</v>
      </c>
      <c r="E57" s="238">
        <v>1</v>
      </c>
      <c r="F57" s="76"/>
      <c r="G57" s="366"/>
      <c r="H57" s="76"/>
      <c r="I57" s="220"/>
    </row>
    <row r="58" spans="1:9" ht="22.5" customHeight="1">
      <c r="A58" s="493"/>
      <c r="B58" s="96" t="s">
        <v>122</v>
      </c>
      <c r="C58" s="231" t="s">
        <v>124</v>
      </c>
      <c r="D58" s="238" t="s">
        <v>5</v>
      </c>
      <c r="E58" s="238">
        <v>1</v>
      </c>
      <c r="F58" s="76"/>
      <c r="G58" s="366"/>
      <c r="H58" s="76"/>
      <c r="I58" s="220"/>
    </row>
    <row r="59" spans="1:9" ht="22.5" customHeight="1">
      <c r="A59" s="493"/>
      <c r="B59" s="96" t="s">
        <v>66</v>
      </c>
      <c r="C59" s="231" t="s">
        <v>939</v>
      </c>
      <c r="D59" s="238" t="s">
        <v>5</v>
      </c>
      <c r="E59" s="238">
        <v>1</v>
      </c>
      <c r="F59" s="76"/>
      <c r="G59" s="366"/>
      <c r="H59" s="76"/>
      <c r="I59" s="220"/>
    </row>
    <row r="60" spans="1:9" ht="22.5" customHeight="1">
      <c r="A60" s="493" t="s">
        <v>86</v>
      </c>
      <c r="B60" s="489" t="s">
        <v>126</v>
      </c>
      <c r="C60" s="489"/>
      <c r="D60" s="238"/>
      <c r="E60" s="238"/>
      <c r="F60" s="76"/>
      <c r="G60" s="366"/>
      <c r="H60" s="76"/>
      <c r="I60" s="220"/>
    </row>
    <row r="61" spans="1:9" ht="22.5" customHeight="1">
      <c r="A61" s="493"/>
      <c r="B61" s="96" t="s">
        <v>127</v>
      </c>
      <c r="C61" s="231" t="s">
        <v>129</v>
      </c>
      <c r="D61" s="238"/>
      <c r="E61" s="238"/>
      <c r="F61" s="76"/>
      <c r="G61" s="366"/>
      <c r="H61" s="76"/>
      <c r="I61" s="220"/>
    </row>
    <row r="62" spans="1:9" ht="22.5" customHeight="1">
      <c r="A62" s="493"/>
      <c r="B62" s="96" t="s">
        <v>63</v>
      </c>
      <c r="C62" s="206" t="s">
        <v>940</v>
      </c>
      <c r="D62" s="238" t="s">
        <v>62</v>
      </c>
      <c r="E62" s="238">
        <f>E9+2</f>
        <v>10</v>
      </c>
      <c r="F62" s="76"/>
      <c r="G62" s="366"/>
      <c r="H62" s="76"/>
      <c r="I62" s="220"/>
    </row>
    <row r="63" spans="1:9" ht="22.5" customHeight="1">
      <c r="A63" s="493"/>
      <c r="B63" s="96" t="s">
        <v>64</v>
      </c>
      <c r="C63" s="206" t="s">
        <v>88</v>
      </c>
      <c r="D63" s="238" t="s">
        <v>62</v>
      </c>
      <c r="E63" s="238">
        <v>8</v>
      </c>
      <c r="F63" s="76"/>
      <c r="G63" s="366"/>
      <c r="H63" s="76"/>
      <c r="I63" s="220"/>
    </row>
    <row r="64" spans="1:9" ht="22.5" customHeight="1">
      <c r="A64" s="493"/>
      <c r="B64" s="96" t="s">
        <v>65</v>
      </c>
      <c r="C64" s="206" t="s">
        <v>138</v>
      </c>
      <c r="D64" s="238" t="s">
        <v>5</v>
      </c>
      <c r="E64" s="238">
        <v>1</v>
      </c>
      <c r="F64" s="76"/>
      <c r="G64" s="366"/>
      <c r="H64" s="76"/>
      <c r="I64" s="220"/>
    </row>
    <row r="65" spans="1:9" ht="22.5" customHeight="1">
      <c r="A65" s="493"/>
      <c r="B65" s="96" t="s">
        <v>130</v>
      </c>
      <c r="C65" s="206" t="s">
        <v>131</v>
      </c>
      <c r="D65" s="238"/>
      <c r="E65" s="238"/>
      <c r="F65" s="76"/>
      <c r="G65" s="366"/>
      <c r="H65" s="76"/>
      <c r="I65" s="220"/>
    </row>
    <row r="66" spans="1:9" ht="22.5" customHeight="1">
      <c r="A66" s="493"/>
      <c r="B66" s="96" t="s">
        <v>63</v>
      </c>
      <c r="C66" s="206" t="s">
        <v>132</v>
      </c>
      <c r="D66" s="238" t="s">
        <v>62</v>
      </c>
      <c r="E66" s="238">
        <f>E51</f>
        <v>30</v>
      </c>
      <c r="F66" s="76"/>
      <c r="G66" s="366"/>
      <c r="H66" s="76"/>
      <c r="I66" s="220"/>
    </row>
    <row r="67" spans="1:9" ht="22.5" customHeight="1">
      <c r="A67" s="493"/>
      <c r="B67" s="96" t="s">
        <v>64</v>
      </c>
      <c r="C67" s="206" t="s">
        <v>133</v>
      </c>
      <c r="D67" s="238"/>
      <c r="E67" s="238" t="s">
        <v>114</v>
      </c>
      <c r="F67" s="76"/>
      <c r="G67" s="366"/>
      <c r="H67" s="76"/>
      <c r="I67" s="220"/>
    </row>
    <row r="68" spans="1:9" ht="22.5" customHeight="1">
      <c r="A68" s="241" t="s">
        <v>136</v>
      </c>
      <c r="B68" s="491" t="s">
        <v>89</v>
      </c>
      <c r="C68" s="491"/>
      <c r="D68" s="491"/>
      <c r="E68" s="491"/>
      <c r="F68" s="76"/>
      <c r="G68" s="366"/>
      <c r="H68" s="76"/>
      <c r="I68" s="220"/>
    </row>
    <row r="69" spans="1:9" ht="22.5" customHeight="1">
      <c r="A69" s="241"/>
      <c r="B69" s="492" t="s">
        <v>681</v>
      </c>
      <c r="C69" s="492"/>
      <c r="D69" s="238"/>
      <c r="E69" s="238"/>
      <c r="F69" s="76"/>
      <c r="G69" s="366"/>
      <c r="H69" s="76"/>
      <c r="I69" s="220"/>
    </row>
    <row r="70" spans="1:9" ht="22.5" customHeight="1">
      <c r="A70" s="241"/>
      <c r="B70" s="491" t="s">
        <v>114</v>
      </c>
      <c r="C70" s="491"/>
      <c r="D70" s="238"/>
      <c r="E70" s="238"/>
      <c r="F70" s="76"/>
      <c r="G70" s="366"/>
      <c r="H70" s="76"/>
      <c r="I70" s="220"/>
    </row>
    <row r="71" spans="1:9" ht="22.5" customHeight="1">
      <c r="A71" s="241"/>
      <c r="B71" s="492" t="s">
        <v>682</v>
      </c>
      <c r="C71" s="492"/>
      <c r="D71" s="238"/>
      <c r="E71" s="238"/>
      <c r="F71" s="76"/>
      <c r="G71" s="366"/>
      <c r="H71" s="76"/>
      <c r="I71" s="220"/>
    </row>
    <row r="72" spans="1:9" ht="22.5" customHeight="1">
      <c r="A72" s="76" t="s">
        <v>93</v>
      </c>
      <c r="B72" s="489" t="s">
        <v>683</v>
      </c>
      <c r="C72" s="489"/>
      <c r="D72" s="103" t="s">
        <v>48</v>
      </c>
      <c r="E72" s="103">
        <v>2</v>
      </c>
      <c r="F72" s="76"/>
      <c r="G72" s="366"/>
      <c r="H72" s="76"/>
      <c r="I72" s="220"/>
    </row>
    <row r="73" spans="1:9" ht="22.5" customHeight="1">
      <c r="A73" s="76" t="s">
        <v>94</v>
      </c>
      <c r="B73" s="489" t="s">
        <v>941</v>
      </c>
      <c r="C73" s="489"/>
      <c r="D73" s="103" t="s">
        <v>216</v>
      </c>
      <c r="E73" s="103">
        <v>2</v>
      </c>
      <c r="F73" s="76"/>
      <c r="G73" s="366"/>
      <c r="H73" s="76"/>
      <c r="I73" s="220"/>
    </row>
    <row r="74" spans="1:9" ht="22.5" customHeight="1">
      <c r="A74" s="76" t="s">
        <v>99</v>
      </c>
      <c r="B74" s="489" t="s">
        <v>592</v>
      </c>
      <c r="C74" s="489"/>
      <c r="D74" s="103"/>
      <c r="E74" s="103">
        <v>4</v>
      </c>
      <c r="F74" s="76"/>
      <c r="G74" s="366"/>
      <c r="H74" s="76"/>
      <c r="I74" s="220"/>
    </row>
    <row r="75" spans="1:9" ht="22.5" customHeight="1">
      <c r="A75" s="76" t="s">
        <v>98</v>
      </c>
      <c r="B75" s="489" t="s">
        <v>684</v>
      </c>
      <c r="C75" s="489"/>
      <c r="D75" s="103"/>
      <c r="E75" s="103">
        <v>2</v>
      </c>
      <c r="F75" s="76"/>
      <c r="G75" s="366"/>
      <c r="H75" s="76"/>
      <c r="I75" s="220"/>
    </row>
    <row r="76" spans="1:9" ht="22.5" customHeight="1">
      <c r="A76" s="76" t="s">
        <v>101</v>
      </c>
      <c r="B76" s="489" t="s">
        <v>942</v>
      </c>
      <c r="C76" s="489"/>
      <c r="D76" s="103" t="s">
        <v>48</v>
      </c>
      <c r="E76" s="103">
        <v>4</v>
      </c>
      <c r="F76" s="76"/>
      <c r="G76" s="366"/>
      <c r="H76" s="76"/>
      <c r="I76" s="220"/>
    </row>
    <row r="77" spans="1:9" ht="22.5" customHeight="1">
      <c r="A77" s="76" t="s">
        <v>102</v>
      </c>
      <c r="B77" s="489" t="s">
        <v>943</v>
      </c>
      <c r="C77" s="489"/>
      <c r="D77" s="103" t="s">
        <v>216</v>
      </c>
      <c r="E77" s="103">
        <v>2</v>
      </c>
      <c r="F77" s="76"/>
      <c r="G77" s="366"/>
      <c r="H77" s="76"/>
      <c r="I77" s="220"/>
    </row>
    <row r="78" spans="1:9" ht="22.5" customHeight="1">
      <c r="A78" s="76" t="s">
        <v>103</v>
      </c>
      <c r="B78" s="489" t="s">
        <v>944</v>
      </c>
      <c r="C78" s="489"/>
      <c r="D78" s="103" t="s">
        <v>598</v>
      </c>
      <c r="E78" s="103">
        <v>6</v>
      </c>
      <c r="F78" s="76"/>
      <c r="G78" s="366"/>
      <c r="H78" s="76"/>
      <c r="I78" s="220"/>
    </row>
    <row r="79" spans="1:9" ht="22.5" customHeight="1">
      <c r="A79" s="76" t="s">
        <v>104</v>
      </c>
      <c r="B79" s="489" t="s">
        <v>945</v>
      </c>
      <c r="C79" s="489"/>
      <c r="D79" s="103" t="s">
        <v>598</v>
      </c>
      <c r="E79" s="103">
        <v>6</v>
      </c>
      <c r="F79" s="76"/>
      <c r="G79" s="366"/>
      <c r="H79" s="76"/>
      <c r="I79" s="220"/>
    </row>
    <row r="80" spans="1:9" ht="22.5" customHeight="1">
      <c r="A80" s="76" t="s">
        <v>685</v>
      </c>
      <c r="B80" s="489" t="s">
        <v>946</v>
      </c>
      <c r="C80" s="489"/>
      <c r="D80" s="103" t="s">
        <v>598</v>
      </c>
      <c r="E80" s="238">
        <v>12</v>
      </c>
      <c r="F80" s="76"/>
      <c r="G80" s="366"/>
      <c r="H80" s="76"/>
      <c r="I80" s="220"/>
    </row>
    <row r="81" spans="1:9" ht="22.5" customHeight="1">
      <c r="A81" s="76" t="s">
        <v>686</v>
      </c>
      <c r="B81" s="489" t="s">
        <v>1299</v>
      </c>
      <c r="C81" s="489"/>
      <c r="D81" s="238" t="s">
        <v>62</v>
      </c>
      <c r="E81" s="238">
        <v>12</v>
      </c>
      <c r="F81" s="76"/>
      <c r="G81" s="366"/>
      <c r="H81" s="76"/>
      <c r="I81" s="220"/>
    </row>
    <row r="82" spans="1:9" ht="22.5" customHeight="1">
      <c r="A82" s="76" t="s">
        <v>687</v>
      </c>
      <c r="B82" s="489" t="s">
        <v>137</v>
      </c>
      <c r="C82" s="489"/>
      <c r="D82" s="238"/>
      <c r="E82" s="238"/>
      <c r="F82" s="76"/>
      <c r="G82" s="366"/>
      <c r="H82" s="76"/>
      <c r="I82" s="220"/>
    </row>
    <row r="83" spans="1:9" ht="22.5" customHeight="1">
      <c r="A83" s="236"/>
      <c r="B83" s="96" t="s">
        <v>63</v>
      </c>
      <c r="C83" s="231" t="s">
        <v>134</v>
      </c>
      <c r="D83" s="238" t="s">
        <v>5</v>
      </c>
      <c r="E83" s="238">
        <v>1</v>
      </c>
      <c r="F83" s="76"/>
      <c r="G83" s="366"/>
      <c r="H83" s="76"/>
      <c r="I83" s="220"/>
    </row>
    <row r="84" spans="1:9" ht="22.5" customHeight="1">
      <c r="A84" s="236"/>
      <c r="B84" s="96" t="s">
        <v>122</v>
      </c>
      <c r="C84" s="231" t="s">
        <v>135</v>
      </c>
      <c r="D84" s="238" t="s">
        <v>5</v>
      </c>
      <c r="E84" s="238">
        <v>1</v>
      </c>
      <c r="F84" s="76"/>
      <c r="G84" s="366"/>
      <c r="H84" s="76"/>
      <c r="I84" s="220"/>
    </row>
    <row r="85" spans="1:9" ht="22.5" customHeight="1">
      <c r="A85" s="238" t="s">
        <v>688</v>
      </c>
      <c r="B85" s="489" t="s">
        <v>105</v>
      </c>
      <c r="C85" s="489"/>
      <c r="D85" s="238"/>
      <c r="E85" s="238"/>
      <c r="F85" s="76"/>
      <c r="G85" s="366"/>
      <c r="H85" s="76"/>
      <c r="I85" s="220"/>
    </row>
    <row r="86" spans="1:9" ht="22.5" customHeight="1">
      <c r="A86" s="236"/>
      <c r="B86" s="96" t="s">
        <v>120</v>
      </c>
      <c r="C86" s="231" t="s">
        <v>938</v>
      </c>
      <c r="D86" s="238" t="s">
        <v>5</v>
      </c>
      <c r="E86" s="238">
        <v>1</v>
      </c>
      <c r="F86" s="76"/>
      <c r="G86" s="366"/>
      <c r="H86" s="76"/>
      <c r="I86" s="220"/>
    </row>
    <row r="87" spans="1:9" ht="22.5" customHeight="1">
      <c r="A87" s="236"/>
      <c r="B87" s="96" t="s">
        <v>122</v>
      </c>
      <c r="C87" s="231" t="s">
        <v>123</v>
      </c>
      <c r="D87" s="238" t="s">
        <v>5</v>
      </c>
      <c r="E87" s="238">
        <v>1</v>
      </c>
      <c r="F87" s="76"/>
      <c r="G87" s="366"/>
      <c r="H87" s="76"/>
      <c r="I87" s="220"/>
    </row>
    <row r="88" spans="1:9" ht="22.5" customHeight="1">
      <c r="A88" s="236"/>
      <c r="B88" s="96" t="s">
        <v>122</v>
      </c>
      <c r="C88" s="231" t="s">
        <v>124</v>
      </c>
      <c r="D88" s="238" t="s">
        <v>5</v>
      </c>
      <c r="E88" s="238">
        <v>1</v>
      </c>
      <c r="F88" s="76"/>
      <c r="G88" s="366"/>
      <c r="H88" s="76"/>
      <c r="I88" s="220"/>
    </row>
    <row r="89" spans="1:9" ht="22.5" customHeight="1">
      <c r="A89" s="236"/>
      <c r="B89" s="96" t="s">
        <v>66</v>
      </c>
      <c r="C89" s="231" t="s">
        <v>939</v>
      </c>
      <c r="D89" s="238" t="s">
        <v>5</v>
      </c>
      <c r="E89" s="238">
        <v>1</v>
      </c>
      <c r="F89" s="76"/>
      <c r="G89" s="366"/>
      <c r="H89" s="76"/>
      <c r="I89" s="220"/>
    </row>
    <row r="90" spans="1:9" ht="22.5" customHeight="1">
      <c r="A90" s="238" t="s">
        <v>689</v>
      </c>
      <c r="B90" s="489" t="s">
        <v>106</v>
      </c>
      <c r="C90" s="489"/>
      <c r="D90" s="238"/>
      <c r="E90" s="238"/>
      <c r="F90" s="76"/>
      <c r="G90" s="366"/>
      <c r="H90" s="76"/>
      <c r="I90" s="220"/>
    </row>
    <row r="91" spans="1:9" ht="22.5" customHeight="1">
      <c r="A91" s="236"/>
      <c r="B91" s="96" t="s">
        <v>127</v>
      </c>
      <c r="C91" s="231" t="s">
        <v>129</v>
      </c>
      <c r="D91" s="238"/>
      <c r="E91" s="238"/>
      <c r="F91" s="76"/>
      <c r="G91" s="366"/>
      <c r="H91" s="76"/>
      <c r="I91" s="220"/>
    </row>
    <row r="92" spans="1:9" ht="22.5" customHeight="1">
      <c r="A92" s="236"/>
      <c r="B92" s="154" t="s">
        <v>63</v>
      </c>
      <c r="C92" s="206" t="s">
        <v>128</v>
      </c>
      <c r="D92" s="238" t="s">
        <v>62</v>
      </c>
      <c r="E92" s="238">
        <v>5</v>
      </c>
      <c r="F92" s="76"/>
      <c r="G92" s="366"/>
      <c r="H92" s="76"/>
      <c r="I92" s="220"/>
    </row>
    <row r="93" spans="1:9" ht="22.5" customHeight="1">
      <c r="A93" s="236"/>
      <c r="B93" s="154" t="s">
        <v>64</v>
      </c>
      <c r="C93" s="206" t="s">
        <v>88</v>
      </c>
      <c r="D93" s="221"/>
      <c r="E93" s="238"/>
      <c r="F93" s="76"/>
      <c r="G93" s="366"/>
      <c r="H93" s="76"/>
      <c r="I93" s="220"/>
    </row>
    <row r="94" spans="1:9" ht="22.5" customHeight="1">
      <c r="A94" s="236"/>
      <c r="B94" s="154" t="s">
        <v>813</v>
      </c>
      <c r="C94" s="206" t="s">
        <v>814</v>
      </c>
      <c r="D94" s="238" t="s">
        <v>62</v>
      </c>
      <c r="E94" s="238">
        <v>2</v>
      </c>
      <c r="F94" s="76"/>
      <c r="G94" s="366"/>
      <c r="H94" s="76"/>
      <c r="I94" s="220"/>
    </row>
    <row r="95" spans="1:9" ht="22.5" customHeight="1">
      <c r="A95" s="236"/>
      <c r="B95" s="154" t="s">
        <v>816</v>
      </c>
      <c r="C95" s="206" t="s">
        <v>815</v>
      </c>
      <c r="D95" s="238" t="s">
        <v>62</v>
      </c>
      <c r="E95" s="238">
        <v>2</v>
      </c>
      <c r="F95" s="76"/>
      <c r="G95" s="366"/>
      <c r="H95" s="76"/>
      <c r="I95" s="220"/>
    </row>
    <row r="96" spans="1:9" ht="22.5" customHeight="1">
      <c r="A96" s="236"/>
      <c r="B96" s="154" t="s">
        <v>65</v>
      </c>
      <c r="C96" s="206" t="s">
        <v>138</v>
      </c>
      <c r="D96" s="238" t="s">
        <v>5</v>
      </c>
      <c r="E96" s="238">
        <v>1</v>
      </c>
      <c r="F96" s="76"/>
      <c r="G96" s="366"/>
      <c r="H96" s="76"/>
      <c r="I96" s="220"/>
    </row>
    <row r="97" spans="1:9" ht="22.5" customHeight="1">
      <c r="A97" s="236"/>
      <c r="B97" s="154" t="s">
        <v>130</v>
      </c>
      <c r="C97" s="206" t="s">
        <v>131</v>
      </c>
      <c r="D97" s="238"/>
      <c r="E97" s="238"/>
      <c r="F97" s="76"/>
      <c r="G97" s="366"/>
      <c r="H97" s="76"/>
      <c r="I97" s="220"/>
    </row>
    <row r="98" spans="1:9" ht="22.5" customHeight="1">
      <c r="A98" s="236"/>
      <c r="B98" s="154" t="s">
        <v>63</v>
      </c>
      <c r="C98" s="206" t="s">
        <v>602</v>
      </c>
      <c r="D98" s="238" t="s">
        <v>48</v>
      </c>
      <c r="E98" s="238">
        <f>E72+E73</f>
        <v>4</v>
      </c>
      <c r="F98" s="76"/>
      <c r="G98" s="366"/>
      <c r="H98" s="76"/>
      <c r="I98" s="220"/>
    </row>
    <row r="99" spans="1:9" ht="22.5" customHeight="1">
      <c r="A99" s="236"/>
      <c r="B99" s="154" t="s">
        <v>64</v>
      </c>
      <c r="C99" s="206" t="s">
        <v>603</v>
      </c>
      <c r="D99" s="238" t="s">
        <v>48</v>
      </c>
      <c r="E99" s="238">
        <f>E74+E76</f>
        <v>8</v>
      </c>
      <c r="F99" s="76"/>
      <c r="G99" s="366"/>
      <c r="H99" s="76"/>
      <c r="I99" s="220"/>
    </row>
    <row r="100" spans="1:9" ht="22.5" customHeight="1">
      <c r="A100" s="236"/>
      <c r="B100" s="154" t="s">
        <v>64</v>
      </c>
      <c r="C100" s="206" t="s">
        <v>604</v>
      </c>
      <c r="D100" s="238" t="s">
        <v>48</v>
      </c>
      <c r="E100" s="238">
        <f>E75+E77</f>
        <v>4</v>
      </c>
      <c r="F100" s="76"/>
      <c r="G100" s="366"/>
      <c r="H100" s="76"/>
      <c r="I100" s="220"/>
    </row>
    <row r="101" spans="1:9" ht="22.5" customHeight="1">
      <c r="A101" s="236"/>
      <c r="B101" s="154" t="s">
        <v>66</v>
      </c>
      <c r="C101" s="206" t="s">
        <v>605</v>
      </c>
      <c r="D101" s="238" t="s">
        <v>606</v>
      </c>
      <c r="E101" s="238"/>
      <c r="F101" s="76"/>
      <c r="G101" s="366"/>
      <c r="H101" s="76"/>
      <c r="I101" s="220"/>
    </row>
    <row r="102" spans="1:9" ht="22.5" customHeight="1">
      <c r="A102" s="236"/>
      <c r="B102" s="154" t="s">
        <v>67</v>
      </c>
      <c r="C102" s="206" t="s">
        <v>607</v>
      </c>
      <c r="D102" s="238" t="s">
        <v>598</v>
      </c>
      <c r="E102" s="238">
        <f>E78+E79</f>
        <v>12</v>
      </c>
      <c r="F102" s="76"/>
      <c r="G102" s="366"/>
      <c r="H102" s="76"/>
      <c r="I102" s="220"/>
    </row>
    <row r="103" spans="1:9" ht="22.5" customHeight="1">
      <c r="A103" s="236"/>
      <c r="B103" s="154" t="s">
        <v>74</v>
      </c>
      <c r="C103" s="206" t="s">
        <v>608</v>
      </c>
      <c r="D103" s="238" t="s">
        <v>598</v>
      </c>
      <c r="E103" s="238">
        <f>E80</f>
        <v>12</v>
      </c>
      <c r="F103" s="76"/>
      <c r="G103" s="366"/>
      <c r="H103" s="76"/>
      <c r="I103" s="220"/>
    </row>
    <row r="104" spans="1:9" ht="22.5" customHeight="1">
      <c r="A104" s="236"/>
      <c r="B104" s="154" t="s">
        <v>69</v>
      </c>
      <c r="C104" s="206" t="s">
        <v>132</v>
      </c>
      <c r="D104" s="238" t="s">
        <v>598</v>
      </c>
      <c r="E104" s="238">
        <f>E81</f>
        <v>12</v>
      </c>
      <c r="F104" s="76"/>
      <c r="G104" s="366"/>
      <c r="H104" s="76"/>
      <c r="I104" s="220"/>
    </row>
    <row r="105" spans="1:9" ht="22.5" customHeight="1">
      <c r="A105" s="241" t="s">
        <v>690</v>
      </c>
      <c r="B105" s="491" t="s">
        <v>6</v>
      </c>
      <c r="C105" s="491"/>
      <c r="D105" s="491"/>
      <c r="E105" s="491"/>
      <c r="F105" s="76"/>
      <c r="G105" s="366"/>
      <c r="H105" s="76"/>
      <c r="I105" s="220"/>
    </row>
    <row r="106" spans="1:9" ht="22.5" customHeight="1">
      <c r="A106" s="76"/>
      <c r="B106" s="489" t="s">
        <v>7</v>
      </c>
      <c r="C106" s="489"/>
      <c r="D106" s="238"/>
      <c r="E106" s="238"/>
      <c r="F106" s="76"/>
      <c r="G106" s="366"/>
      <c r="H106" s="76"/>
      <c r="I106" s="220"/>
    </row>
    <row r="107" spans="1:9" ht="22.5" customHeight="1">
      <c r="A107" s="238" t="s">
        <v>107</v>
      </c>
      <c r="B107" s="491" t="s">
        <v>1245</v>
      </c>
      <c r="C107" s="491"/>
      <c r="D107" s="238" t="s">
        <v>4</v>
      </c>
      <c r="E107" s="238">
        <v>2</v>
      </c>
      <c r="F107" s="76"/>
      <c r="G107" s="366"/>
      <c r="H107" s="76"/>
      <c r="I107" s="220"/>
    </row>
    <row r="108" spans="1:9" ht="22.5" customHeight="1">
      <c r="A108" s="493" t="s">
        <v>108</v>
      </c>
      <c r="B108" s="491" t="s">
        <v>1246</v>
      </c>
      <c r="C108" s="491"/>
      <c r="D108" s="238"/>
      <c r="E108" s="238"/>
      <c r="F108" s="76"/>
      <c r="G108" s="366"/>
      <c r="H108" s="76"/>
      <c r="I108" s="220"/>
    </row>
    <row r="109" spans="1:9" ht="22.5" customHeight="1">
      <c r="A109" s="493"/>
      <c r="B109" s="210" t="s">
        <v>611</v>
      </c>
      <c r="C109" s="228" t="s">
        <v>603</v>
      </c>
      <c r="D109" s="238" t="s">
        <v>48</v>
      </c>
      <c r="E109" s="238">
        <v>2</v>
      </c>
      <c r="F109" s="76"/>
      <c r="G109" s="366"/>
      <c r="H109" s="76"/>
      <c r="I109" s="220"/>
    </row>
    <row r="110" spans="1:9" ht="22.5" customHeight="1">
      <c r="A110" s="493"/>
      <c r="B110" s="210" t="s">
        <v>612</v>
      </c>
      <c r="C110" s="228" t="s">
        <v>604</v>
      </c>
      <c r="D110" s="238" t="s">
        <v>48</v>
      </c>
      <c r="E110" s="238">
        <v>2</v>
      </c>
      <c r="F110" s="76"/>
      <c r="G110" s="366"/>
      <c r="H110" s="76"/>
      <c r="I110" s="220"/>
    </row>
    <row r="111" spans="1:9" ht="22.5" customHeight="1">
      <c r="A111" s="238" t="s">
        <v>840</v>
      </c>
      <c r="B111" s="491" t="s">
        <v>998</v>
      </c>
      <c r="C111" s="491"/>
      <c r="D111" s="238" t="s">
        <v>598</v>
      </c>
      <c r="E111" s="238">
        <v>6</v>
      </c>
      <c r="F111" s="76"/>
      <c r="G111" s="366"/>
      <c r="H111" s="76"/>
      <c r="I111" s="220"/>
    </row>
    <row r="112" spans="1:9" ht="22.5" customHeight="1">
      <c r="A112" s="238" t="s">
        <v>109</v>
      </c>
      <c r="B112" s="491" t="s">
        <v>997</v>
      </c>
      <c r="C112" s="491"/>
      <c r="D112" s="238" t="s">
        <v>598</v>
      </c>
      <c r="E112" s="238">
        <v>6</v>
      </c>
      <c r="F112" s="76"/>
      <c r="G112" s="366"/>
      <c r="H112" s="76"/>
      <c r="I112" s="220"/>
    </row>
    <row r="113" spans="1:9" ht="22.5" customHeight="1">
      <c r="A113" s="238" t="s">
        <v>841</v>
      </c>
      <c r="B113" s="491" t="s">
        <v>1247</v>
      </c>
      <c r="C113" s="491"/>
      <c r="D113" s="238" t="s">
        <v>598</v>
      </c>
      <c r="E113" s="238">
        <v>6</v>
      </c>
      <c r="F113" s="76"/>
      <c r="G113" s="366"/>
      <c r="H113" s="76"/>
      <c r="I113" s="220"/>
    </row>
    <row r="114" spans="1:9" ht="22.5" customHeight="1">
      <c r="A114" s="238" t="s">
        <v>842</v>
      </c>
      <c r="B114" s="489" t="s">
        <v>854</v>
      </c>
      <c r="C114" s="489"/>
      <c r="D114" s="238"/>
      <c r="E114" s="238"/>
      <c r="F114" s="76"/>
      <c r="G114" s="366"/>
      <c r="H114" s="76"/>
      <c r="I114" s="220"/>
    </row>
    <row r="115" spans="1:9" ht="22.5" customHeight="1">
      <c r="A115" s="238"/>
      <c r="B115" s="154" t="s">
        <v>63</v>
      </c>
      <c r="C115" s="206" t="s">
        <v>849</v>
      </c>
      <c r="D115" s="238" t="s">
        <v>5</v>
      </c>
      <c r="E115" s="238">
        <v>1</v>
      </c>
      <c r="F115" s="76"/>
      <c r="G115" s="366"/>
      <c r="H115" s="76"/>
      <c r="I115" s="220"/>
    </row>
    <row r="116" spans="1:9" ht="22.5" customHeight="1">
      <c r="A116" s="238"/>
      <c r="B116" s="154" t="s">
        <v>64</v>
      </c>
      <c r="C116" s="206" t="s">
        <v>855</v>
      </c>
      <c r="D116" s="238" t="s">
        <v>5</v>
      </c>
      <c r="E116" s="238">
        <v>1</v>
      </c>
      <c r="F116" s="76"/>
      <c r="G116" s="366"/>
      <c r="H116" s="76"/>
      <c r="I116" s="220"/>
    </row>
    <row r="117" spans="1:9" ht="22.5" customHeight="1">
      <c r="A117" s="238"/>
      <c r="B117" s="154" t="s">
        <v>65</v>
      </c>
      <c r="C117" s="206" t="s">
        <v>851</v>
      </c>
      <c r="D117" s="238"/>
      <c r="E117" s="238"/>
      <c r="F117" s="76"/>
      <c r="G117" s="366"/>
      <c r="H117" s="76"/>
      <c r="I117" s="220"/>
    </row>
    <row r="118" spans="1:9" ht="22.5" customHeight="1">
      <c r="A118" s="238"/>
      <c r="B118" s="154" t="s">
        <v>127</v>
      </c>
      <c r="C118" s="206" t="s">
        <v>88</v>
      </c>
      <c r="D118" s="238" t="s">
        <v>0</v>
      </c>
      <c r="E118" s="238">
        <v>4</v>
      </c>
      <c r="F118" s="76"/>
      <c r="G118" s="366"/>
      <c r="H118" s="76"/>
      <c r="I118" s="220"/>
    </row>
    <row r="119" spans="1:9" ht="22.5" customHeight="1">
      <c r="A119" s="238"/>
      <c r="B119" s="154" t="s">
        <v>130</v>
      </c>
      <c r="C119" s="206" t="s">
        <v>843</v>
      </c>
      <c r="D119" s="238" t="s">
        <v>0</v>
      </c>
      <c r="E119" s="238">
        <v>6</v>
      </c>
      <c r="F119" s="76"/>
      <c r="G119" s="366"/>
      <c r="H119" s="76"/>
      <c r="I119" s="220"/>
    </row>
    <row r="120" spans="1:9" ht="22.5" customHeight="1">
      <c r="A120" s="238"/>
      <c r="B120" s="154" t="s">
        <v>66</v>
      </c>
      <c r="C120" s="206" t="s">
        <v>853</v>
      </c>
      <c r="D120" s="238"/>
      <c r="E120" s="238"/>
      <c r="F120" s="76"/>
      <c r="G120" s="366"/>
      <c r="H120" s="76"/>
      <c r="I120" s="220"/>
    </row>
    <row r="121" spans="1:9" ht="22.5" customHeight="1">
      <c r="A121" s="238"/>
      <c r="B121" s="154" t="s">
        <v>127</v>
      </c>
      <c r="C121" s="55" t="s">
        <v>1302</v>
      </c>
      <c r="D121" s="238" t="s">
        <v>48</v>
      </c>
      <c r="E121" s="238">
        <f>E107+E109+E110+E111/3+E112/3+E113/3</f>
        <v>12</v>
      </c>
      <c r="F121" s="76"/>
      <c r="G121" s="366"/>
      <c r="H121" s="76"/>
      <c r="I121" s="220"/>
    </row>
    <row r="122" spans="1:9" ht="22.5" customHeight="1">
      <c r="A122" s="238"/>
      <c r="B122" s="154" t="s">
        <v>67</v>
      </c>
      <c r="C122" s="206" t="s">
        <v>110</v>
      </c>
      <c r="D122" s="238" t="s">
        <v>46</v>
      </c>
      <c r="E122" s="238">
        <f>2*20*3</f>
        <v>120</v>
      </c>
      <c r="F122" s="76"/>
      <c r="G122" s="366"/>
      <c r="H122" s="76"/>
      <c r="I122" s="220"/>
    </row>
    <row r="123" spans="1:9" ht="22.5" customHeight="1">
      <c r="A123" s="238"/>
      <c r="B123" s="154" t="s">
        <v>74</v>
      </c>
      <c r="C123" s="206" t="s">
        <v>852</v>
      </c>
      <c r="D123" s="238" t="s">
        <v>0</v>
      </c>
      <c r="E123" s="238">
        <f>2*3*2</f>
        <v>12</v>
      </c>
      <c r="F123" s="76"/>
      <c r="G123" s="366"/>
      <c r="H123" s="76"/>
      <c r="I123" s="220"/>
    </row>
    <row r="124" spans="1:9" ht="22.5" customHeight="1">
      <c r="A124" s="238"/>
      <c r="B124" s="154" t="s">
        <v>69</v>
      </c>
      <c r="C124" s="206" t="s">
        <v>850</v>
      </c>
      <c r="D124" s="238" t="s">
        <v>5</v>
      </c>
      <c r="E124" s="238">
        <v>1</v>
      </c>
      <c r="F124" s="76"/>
      <c r="G124" s="366"/>
      <c r="H124" s="76"/>
      <c r="I124" s="220"/>
    </row>
    <row r="125" spans="1:9" ht="22.5" customHeight="1">
      <c r="A125" s="236" t="s">
        <v>111</v>
      </c>
      <c r="B125" s="210"/>
      <c r="C125" s="494" t="s">
        <v>8</v>
      </c>
      <c r="D125" s="494"/>
      <c r="E125" s="494"/>
      <c r="F125" s="76"/>
      <c r="G125" s="366"/>
      <c r="H125" s="76"/>
      <c r="I125" s="220"/>
    </row>
    <row r="126" spans="1:9" ht="22.5" customHeight="1">
      <c r="A126" s="238" t="s">
        <v>112</v>
      </c>
      <c r="B126" s="154"/>
      <c r="C126" s="222" t="s">
        <v>1248</v>
      </c>
      <c r="D126" s="238" t="s">
        <v>4</v>
      </c>
      <c r="E126" s="238">
        <v>2</v>
      </c>
      <c r="F126" s="76"/>
      <c r="G126" s="366"/>
      <c r="H126" s="76"/>
      <c r="I126" s="220"/>
    </row>
    <row r="127" spans="1:9" ht="22.5" customHeight="1">
      <c r="A127" s="238" t="s">
        <v>113</v>
      </c>
      <c r="B127" s="154"/>
      <c r="C127" s="222" t="s">
        <v>114</v>
      </c>
      <c r="D127" s="238"/>
      <c r="E127" s="238"/>
      <c r="F127" s="76"/>
      <c r="G127" s="366"/>
      <c r="H127" s="76"/>
      <c r="I127" s="220"/>
    </row>
    <row r="128" spans="1:9" ht="22.5" customHeight="1">
      <c r="A128" s="238" t="s">
        <v>116</v>
      </c>
      <c r="B128" s="154"/>
      <c r="C128" s="78" t="s">
        <v>1300</v>
      </c>
      <c r="D128" s="238" t="s">
        <v>4</v>
      </c>
      <c r="E128" s="238">
        <v>2</v>
      </c>
      <c r="F128" s="76"/>
      <c r="G128" s="366"/>
      <c r="H128" s="76"/>
      <c r="I128" s="220"/>
    </row>
    <row r="129" spans="1:9" ht="51" customHeight="1">
      <c r="A129" s="238" t="s">
        <v>117</v>
      </c>
      <c r="B129" s="154"/>
      <c r="C129" s="206" t="s">
        <v>1315</v>
      </c>
      <c r="D129" s="238" t="s">
        <v>4</v>
      </c>
      <c r="E129" s="238">
        <v>2</v>
      </c>
      <c r="F129" s="76"/>
      <c r="G129" s="366"/>
      <c r="H129" s="76"/>
      <c r="I129" s="220"/>
    </row>
    <row r="130" spans="1:9" ht="22.5" customHeight="1">
      <c r="A130" s="238" t="s">
        <v>119</v>
      </c>
      <c r="B130" s="154"/>
      <c r="C130" s="76" t="s">
        <v>1165</v>
      </c>
      <c r="D130" s="76"/>
      <c r="E130" s="76"/>
      <c r="F130" s="76"/>
      <c r="G130" s="366"/>
      <c r="H130" s="76"/>
      <c r="I130" s="220"/>
    </row>
    <row r="131" spans="1:9" ht="22.5" customHeight="1">
      <c r="A131" s="238"/>
      <c r="B131" s="154" t="s">
        <v>611</v>
      </c>
      <c r="C131" s="76" t="s">
        <v>1167</v>
      </c>
      <c r="D131" s="238" t="s">
        <v>5</v>
      </c>
      <c r="E131" s="238">
        <v>1</v>
      </c>
      <c r="F131" s="76"/>
      <c r="G131" s="366"/>
      <c r="H131" s="76"/>
      <c r="I131" s="220"/>
    </row>
    <row r="132" spans="1:9" ht="22.5" customHeight="1">
      <c r="A132" s="238"/>
      <c r="B132" s="154" t="s">
        <v>612</v>
      </c>
      <c r="C132" s="76" t="s">
        <v>1168</v>
      </c>
      <c r="D132" s="238" t="s">
        <v>606</v>
      </c>
      <c r="E132" s="238"/>
      <c r="F132" s="76"/>
      <c r="G132" s="366"/>
      <c r="H132" s="76"/>
      <c r="I132" s="220"/>
    </row>
    <row r="133" spans="1:9" ht="22.5" customHeight="1">
      <c r="A133" s="238"/>
      <c r="B133" s="154" t="s">
        <v>613</v>
      </c>
      <c r="C133" s="76" t="s">
        <v>1169</v>
      </c>
      <c r="D133" s="238" t="s">
        <v>5</v>
      </c>
      <c r="E133" s="238">
        <v>1</v>
      </c>
      <c r="F133" s="76"/>
      <c r="G133" s="366"/>
      <c r="H133" s="76"/>
      <c r="I133" s="220"/>
    </row>
    <row r="134" spans="1:9" ht="22.5" customHeight="1">
      <c r="A134" s="238" t="s">
        <v>1166</v>
      </c>
      <c r="B134" s="103" t="s">
        <v>127</v>
      </c>
      <c r="C134" s="231" t="s">
        <v>1185</v>
      </c>
      <c r="D134" s="238" t="s">
        <v>4</v>
      </c>
      <c r="E134" s="238">
        <v>2</v>
      </c>
      <c r="F134" s="76"/>
      <c r="G134" s="366"/>
      <c r="H134" s="76"/>
      <c r="I134" s="220"/>
    </row>
    <row r="135" spans="1:9" ht="22.5" customHeight="1">
      <c r="A135" s="238"/>
      <c r="B135" s="103" t="s">
        <v>1183</v>
      </c>
      <c r="C135" s="231" t="s">
        <v>1184</v>
      </c>
      <c r="D135" s="238" t="s">
        <v>4</v>
      </c>
      <c r="E135" s="238">
        <v>2</v>
      </c>
      <c r="F135" s="76"/>
      <c r="G135" s="366"/>
      <c r="H135" s="76"/>
      <c r="I135" s="220"/>
    </row>
    <row r="136" spans="1:9" ht="16.5" customHeight="1">
      <c r="A136" s="236" t="s">
        <v>149</v>
      </c>
      <c r="B136" s="491" t="s">
        <v>139</v>
      </c>
      <c r="C136" s="491"/>
      <c r="D136" s="491"/>
      <c r="E136" s="491"/>
      <c r="F136" s="76"/>
      <c r="G136" s="366"/>
      <c r="H136" s="76"/>
      <c r="I136" s="220"/>
    </row>
    <row r="137" spans="1:9" ht="15.75" customHeight="1">
      <c r="A137" s="238"/>
      <c r="B137" s="154"/>
      <c r="C137" s="491" t="s">
        <v>193</v>
      </c>
      <c r="D137" s="491"/>
      <c r="E137" s="491"/>
      <c r="F137" s="76"/>
      <c r="G137" s="366"/>
      <c r="H137" s="76"/>
      <c r="I137" s="220"/>
    </row>
    <row r="138" spans="1:9" ht="22.5" customHeight="1">
      <c r="A138" s="223" t="s">
        <v>150</v>
      </c>
      <c r="B138" s="491" t="s">
        <v>185</v>
      </c>
      <c r="C138" s="491"/>
      <c r="D138" s="238" t="s">
        <v>48</v>
      </c>
      <c r="E138" s="238">
        <v>8</v>
      </c>
      <c r="F138" s="76"/>
      <c r="G138" s="366"/>
      <c r="H138" s="76"/>
      <c r="I138" s="220"/>
    </row>
    <row r="139" spans="1:9" ht="22.5" customHeight="1">
      <c r="A139" s="223"/>
      <c r="B139" s="228"/>
      <c r="C139" s="222" t="s">
        <v>1154</v>
      </c>
      <c r="D139" s="238"/>
      <c r="E139" s="238"/>
      <c r="F139" s="76"/>
      <c r="G139" s="366"/>
      <c r="H139" s="76"/>
      <c r="I139" s="220"/>
    </row>
    <row r="140" spans="1:9" ht="22.5" customHeight="1">
      <c r="A140" s="223"/>
      <c r="B140" s="154" t="s">
        <v>127</v>
      </c>
      <c r="C140" s="206" t="s">
        <v>184</v>
      </c>
      <c r="D140" s="238" t="s">
        <v>48</v>
      </c>
      <c r="E140" s="238">
        <v>1</v>
      </c>
      <c r="F140" s="76"/>
      <c r="G140" s="366"/>
      <c r="H140" s="76"/>
      <c r="I140" s="220"/>
    </row>
    <row r="141" spans="1:9" ht="22.5" customHeight="1">
      <c r="A141" s="223"/>
      <c r="B141" s="154" t="s">
        <v>130</v>
      </c>
      <c r="C141" s="206" t="s">
        <v>856</v>
      </c>
      <c r="D141" s="238" t="s">
        <v>48</v>
      </c>
      <c r="E141" s="238">
        <v>2</v>
      </c>
      <c r="F141" s="76"/>
      <c r="G141" s="366"/>
      <c r="H141" s="76"/>
      <c r="I141" s="220"/>
    </row>
    <row r="142" spans="1:9" ht="22.5" customHeight="1">
      <c r="A142" s="223"/>
      <c r="B142" s="154" t="s">
        <v>177</v>
      </c>
      <c r="C142" s="206" t="s">
        <v>858</v>
      </c>
      <c r="D142" s="238" t="s">
        <v>48</v>
      </c>
      <c r="E142" s="238">
        <v>1</v>
      </c>
      <c r="F142" s="76"/>
      <c r="G142" s="366"/>
      <c r="H142" s="76"/>
      <c r="I142" s="220"/>
    </row>
    <row r="143" spans="1:9" ht="22.5" customHeight="1">
      <c r="A143" s="223"/>
      <c r="B143" s="154" t="s">
        <v>180</v>
      </c>
      <c r="C143" s="206" t="s">
        <v>1153</v>
      </c>
      <c r="D143" s="238" t="s">
        <v>48</v>
      </c>
      <c r="E143" s="238">
        <v>1</v>
      </c>
      <c r="F143" s="76"/>
      <c r="G143" s="366"/>
      <c r="H143" s="76"/>
      <c r="I143" s="220"/>
    </row>
    <row r="144" spans="1:9" ht="22.5" customHeight="1">
      <c r="A144" s="223" t="s">
        <v>151</v>
      </c>
      <c r="B144" s="154"/>
      <c r="C144" s="222" t="s">
        <v>186</v>
      </c>
      <c r="D144" s="238" t="s">
        <v>48</v>
      </c>
      <c r="E144" s="238">
        <v>2</v>
      </c>
      <c r="F144" s="76"/>
      <c r="G144" s="366"/>
      <c r="H144" s="76"/>
      <c r="I144" s="220"/>
    </row>
    <row r="145" spans="1:9" ht="22.5" customHeight="1">
      <c r="A145" s="223"/>
      <c r="B145" s="154"/>
      <c r="C145" s="222" t="s">
        <v>1154</v>
      </c>
      <c r="D145" s="238"/>
      <c r="E145" s="238"/>
      <c r="F145" s="76"/>
      <c r="G145" s="366"/>
      <c r="H145" s="76"/>
      <c r="I145" s="220"/>
    </row>
    <row r="146" spans="1:9" ht="22.5" customHeight="1">
      <c r="A146" s="223"/>
      <c r="B146" s="154" t="s">
        <v>127</v>
      </c>
      <c r="C146" s="206" t="s">
        <v>184</v>
      </c>
      <c r="D146" s="238" t="s">
        <v>48</v>
      </c>
      <c r="E146" s="238">
        <v>1</v>
      </c>
      <c r="F146" s="76"/>
      <c r="G146" s="366"/>
      <c r="H146" s="76"/>
      <c r="I146" s="220"/>
    </row>
    <row r="147" spans="1:9" ht="22.5" customHeight="1">
      <c r="A147" s="223"/>
      <c r="B147" s="154" t="s">
        <v>130</v>
      </c>
      <c r="C147" s="206" t="s">
        <v>857</v>
      </c>
      <c r="D147" s="238" t="s">
        <v>48</v>
      </c>
      <c r="E147" s="238">
        <v>2</v>
      </c>
      <c r="F147" s="76"/>
      <c r="G147" s="366"/>
      <c r="H147" s="76"/>
      <c r="I147" s="220"/>
    </row>
    <row r="148" spans="1:9" ht="22.5" customHeight="1">
      <c r="A148" s="223"/>
      <c r="B148" s="154" t="s">
        <v>177</v>
      </c>
      <c r="C148" s="206" t="s">
        <v>858</v>
      </c>
      <c r="D148" s="238" t="s">
        <v>48</v>
      </c>
      <c r="E148" s="238">
        <v>1</v>
      </c>
      <c r="F148" s="76"/>
      <c r="G148" s="366"/>
      <c r="H148" s="76"/>
      <c r="I148" s="220"/>
    </row>
    <row r="149" spans="1:9" ht="22.5" customHeight="1">
      <c r="A149" s="223"/>
      <c r="B149" s="154" t="s">
        <v>180</v>
      </c>
      <c r="C149" s="206" t="s">
        <v>1153</v>
      </c>
      <c r="D149" s="238" t="s">
        <v>48</v>
      </c>
      <c r="E149" s="238">
        <v>1</v>
      </c>
      <c r="F149" s="76"/>
      <c r="G149" s="366"/>
      <c r="H149" s="76"/>
      <c r="I149" s="220"/>
    </row>
    <row r="150" spans="1:9" ht="22.5" customHeight="1">
      <c r="A150" s="223" t="s">
        <v>152</v>
      </c>
      <c r="B150" s="154"/>
      <c r="C150" s="222" t="s">
        <v>187</v>
      </c>
      <c r="D150" s="238" t="s">
        <v>48</v>
      </c>
      <c r="E150" s="238">
        <v>1</v>
      </c>
      <c r="F150" s="76"/>
      <c r="G150" s="366"/>
      <c r="H150" s="76"/>
      <c r="I150" s="220"/>
    </row>
    <row r="151" spans="1:9" ht="22.5" customHeight="1">
      <c r="A151" s="223"/>
      <c r="B151" s="154"/>
      <c r="C151" s="222" t="s">
        <v>1154</v>
      </c>
      <c r="D151" s="238"/>
      <c r="E151" s="238"/>
      <c r="F151" s="76"/>
      <c r="G151" s="366"/>
      <c r="H151" s="76"/>
      <c r="I151" s="220"/>
    </row>
    <row r="152" spans="1:9" ht="22.5" customHeight="1">
      <c r="A152" s="223"/>
      <c r="B152" s="154" t="s">
        <v>127</v>
      </c>
      <c r="C152" s="206" t="s">
        <v>184</v>
      </c>
      <c r="D152" s="238" t="s">
        <v>48</v>
      </c>
      <c r="E152" s="238">
        <v>1</v>
      </c>
      <c r="F152" s="76"/>
      <c r="G152" s="366"/>
      <c r="H152" s="76"/>
      <c r="I152" s="220"/>
    </row>
    <row r="153" spans="1:9" ht="22.5" customHeight="1">
      <c r="A153" s="223"/>
      <c r="B153" s="154" t="s">
        <v>130</v>
      </c>
      <c r="C153" s="206" t="s">
        <v>181</v>
      </c>
      <c r="D153" s="238" t="s">
        <v>48</v>
      </c>
      <c r="E153" s="238">
        <v>1</v>
      </c>
      <c r="F153" s="76"/>
      <c r="G153" s="366"/>
      <c r="H153" s="76"/>
      <c r="I153" s="220"/>
    </row>
    <row r="154" spans="1:9" ht="22.5" customHeight="1">
      <c r="A154" s="223"/>
      <c r="B154" s="154" t="s">
        <v>177</v>
      </c>
      <c r="C154" s="206" t="s">
        <v>858</v>
      </c>
      <c r="D154" s="238" t="s">
        <v>48</v>
      </c>
      <c r="E154" s="238">
        <v>1</v>
      </c>
      <c r="F154" s="76"/>
      <c r="G154" s="366"/>
      <c r="H154" s="76"/>
      <c r="I154" s="220"/>
    </row>
    <row r="155" spans="1:9" ht="22.5" customHeight="1">
      <c r="A155" s="223"/>
      <c r="B155" s="154" t="s">
        <v>180</v>
      </c>
      <c r="C155" s="206" t="s">
        <v>1153</v>
      </c>
      <c r="D155" s="238" t="s">
        <v>48</v>
      </c>
      <c r="E155" s="238">
        <v>1</v>
      </c>
      <c r="F155" s="76"/>
      <c r="G155" s="366"/>
      <c r="H155" s="76"/>
      <c r="I155" s="220"/>
    </row>
    <row r="156" spans="1:9" ht="22.5" customHeight="1">
      <c r="A156" s="223" t="s">
        <v>153</v>
      </c>
      <c r="B156" s="154"/>
      <c r="C156" s="222" t="s">
        <v>140</v>
      </c>
      <c r="D156" s="238" t="s">
        <v>48</v>
      </c>
      <c r="E156" s="238">
        <v>1</v>
      </c>
      <c r="F156" s="76"/>
      <c r="G156" s="366"/>
      <c r="H156" s="76"/>
      <c r="I156" s="220"/>
    </row>
    <row r="157" spans="1:9" ht="22.5" customHeight="1">
      <c r="A157" s="223"/>
      <c r="B157" s="154"/>
      <c r="C157" s="222" t="s">
        <v>1154</v>
      </c>
      <c r="D157" s="238"/>
      <c r="E157" s="238"/>
      <c r="F157" s="76"/>
      <c r="G157" s="366"/>
      <c r="H157" s="76"/>
      <c r="I157" s="220"/>
    </row>
    <row r="158" spans="1:9" ht="22.5" customHeight="1">
      <c r="A158" s="223"/>
      <c r="B158" s="154" t="s">
        <v>127</v>
      </c>
      <c r="C158" s="206" t="s">
        <v>184</v>
      </c>
      <c r="D158" s="238" t="s">
        <v>44</v>
      </c>
      <c r="E158" s="238"/>
      <c r="F158" s="76"/>
      <c r="G158" s="366"/>
      <c r="H158" s="76"/>
      <c r="I158" s="220"/>
    </row>
    <row r="159" spans="1:9" ht="22.5" customHeight="1">
      <c r="A159" s="223"/>
      <c r="B159" s="154" t="s">
        <v>130</v>
      </c>
      <c r="C159" s="206" t="s">
        <v>181</v>
      </c>
      <c r="D159" s="238" t="s">
        <v>48</v>
      </c>
      <c r="E159" s="238">
        <v>1</v>
      </c>
      <c r="F159" s="76"/>
      <c r="G159" s="366"/>
      <c r="H159" s="76"/>
      <c r="I159" s="220"/>
    </row>
    <row r="160" spans="1:9" ht="22.5" customHeight="1">
      <c r="A160" s="223"/>
      <c r="B160" s="154" t="s">
        <v>63</v>
      </c>
      <c r="C160" s="206" t="s">
        <v>949</v>
      </c>
      <c r="D160" s="238" t="s">
        <v>48</v>
      </c>
      <c r="E160" s="238">
        <f>E138+E144+E150</f>
        <v>11</v>
      </c>
      <c r="F160" s="76"/>
      <c r="G160" s="366"/>
      <c r="H160" s="76"/>
      <c r="I160" s="220"/>
    </row>
    <row r="161" spans="1:9" ht="22.5" customHeight="1">
      <c r="A161" s="223"/>
      <c r="B161" s="154" t="s">
        <v>64</v>
      </c>
      <c r="C161" s="206" t="s">
        <v>950</v>
      </c>
      <c r="D161" s="238" t="s">
        <v>48</v>
      </c>
      <c r="E161" s="238">
        <v>1</v>
      </c>
      <c r="F161" s="76"/>
      <c r="G161" s="366"/>
      <c r="H161" s="76"/>
      <c r="I161" s="220"/>
    </row>
    <row r="162" spans="1:9" ht="22.5" customHeight="1">
      <c r="A162" s="223"/>
      <c r="B162" s="154" t="s">
        <v>177</v>
      </c>
      <c r="C162" s="206" t="s">
        <v>1155</v>
      </c>
      <c r="D162" s="238" t="s">
        <v>48</v>
      </c>
      <c r="E162" s="238">
        <v>1</v>
      </c>
      <c r="F162" s="76"/>
      <c r="G162" s="366"/>
      <c r="H162" s="76"/>
      <c r="I162" s="220"/>
    </row>
    <row r="163" spans="1:9" ht="22.5" customHeight="1">
      <c r="A163" s="223"/>
      <c r="B163" s="154" t="s">
        <v>180</v>
      </c>
      <c r="C163" s="206" t="s">
        <v>1153</v>
      </c>
      <c r="D163" s="238" t="s">
        <v>48</v>
      </c>
      <c r="E163" s="238">
        <v>1</v>
      </c>
      <c r="F163" s="76"/>
      <c r="G163" s="366"/>
      <c r="H163" s="76"/>
      <c r="I163" s="220"/>
    </row>
    <row r="164" spans="1:9" ht="22.5" customHeight="1">
      <c r="A164" s="223" t="s">
        <v>154</v>
      </c>
      <c r="B164" s="154"/>
      <c r="C164" s="206" t="s">
        <v>142</v>
      </c>
      <c r="D164" s="238"/>
      <c r="E164" s="238"/>
      <c r="F164" s="76"/>
      <c r="G164" s="366"/>
      <c r="H164" s="76"/>
      <c r="I164" s="220"/>
    </row>
    <row r="165" spans="1:9" ht="22.5" customHeight="1">
      <c r="A165" s="223"/>
      <c r="B165" s="154" t="s">
        <v>127</v>
      </c>
      <c r="C165" s="206" t="s">
        <v>859</v>
      </c>
      <c r="D165" s="238" t="s">
        <v>62</v>
      </c>
      <c r="E165" s="238">
        <f>(E138+E144)*2</f>
        <v>20</v>
      </c>
      <c r="F165" s="76"/>
      <c r="G165" s="366"/>
      <c r="H165" s="76"/>
      <c r="I165" s="220"/>
    </row>
    <row r="166" spans="1:9" ht="22.5" customHeight="1">
      <c r="A166" s="223"/>
      <c r="B166" s="154" t="s">
        <v>130</v>
      </c>
      <c r="C166" s="206" t="s">
        <v>948</v>
      </c>
      <c r="D166" s="238" t="s">
        <v>95</v>
      </c>
      <c r="E166" s="238">
        <v>1</v>
      </c>
      <c r="F166" s="76"/>
      <c r="G166" s="366"/>
      <c r="H166" s="76"/>
      <c r="I166" s="220"/>
    </row>
    <row r="167" spans="1:9" ht="22.5" customHeight="1">
      <c r="A167" s="223"/>
      <c r="B167" s="491" t="s">
        <v>143</v>
      </c>
      <c r="C167" s="491"/>
      <c r="D167" s="491"/>
      <c r="E167" s="491"/>
      <c r="F167" s="76"/>
      <c r="G167" s="366"/>
      <c r="H167" s="76"/>
      <c r="I167" s="220"/>
    </row>
    <row r="168" spans="1:9" ht="22.5" customHeight="1">
      <c r="A168" s="223" t="s">
        <v>155</v>
      </c>
      <c r="B168" s="154"/>
      <c r="C168" s="206" t="s">
        <v>144</v>
      </c>
      <c r="D168" s="238" t="s">
        <v>48</v>
      </c>
      <c r="E168" s="238">
        <v>2</v>
      </c>
      <c r="F168" s="76"/>
      <c r="G168" s="366"/>
      <c r="H168" s="76"/>
      <c r="I168" s="220"/>
    </row>
    <row r="169" spans="1:9" ht="22.5" customHeight="1">
      <c r="A169" s="223"/>
      <c r="B169" s="154"/>
      <c r="C169" s="222" t="s">
        <v>1154</v>
      </c>
      <c r="D169" s="238"/>
      <c r="E169" s="238"/>
      <c r="F169" s="76"/>
      <c r="G169" s="366"/>
      <c r="H169" s="76"/>
      <c r="I169" s="220"/>
    </row>
    <row r="170" spans="1:9" ht="22.5" customHeight="1">
      <c r="A170" s="223"/>
      <c r="B170" s="154" t="s">
        <v>127</v>
      </c>
      <c r="C170" s="206" t="s">
        <v>184</v>
      </c>
      <c r="D170" s="238" t="s">
        <v>48</v>
      </c>
      <c r="E170" s="238">
        <v>1</v>
      </c>
      <c r="F170" s="76"/>
      <c r="G170" s="366"/>
      <c r="H170" s="76"/>
      <c r="I170" s="220"/>
    </row>
    <row r="171" spans="1:9" ht="22.5" customHeight="1">
      <c r="A171" s="223"/>
      <c r="B171" s="154" t="s">
        <v>130</v>
      </c>
      <c r="C171" s="206" t="s">
        <v>857</v>
      </c>
      <c r="D171" s="238" t="s">
        <v>48</v>
      </c>
      <c r="E171" s="238">
        <v>2</v>
      </c>
      <c r="F171" s="76"/>
      <c r="G171" s="366"/>
      <c r="H171" s="76"/>
      <c r="I171" s="220"/>
    </row>
    <row r="172" spans="1:9" ht="22.5" customHeight="1">
      <c r="A172" s="223"/>
      <c r="B172" s="154" t="s">
        <v>177</v>
      </c>
      <c r="C172" s="206" t="s">
        <v>858</v>
      </c>
      <c r="D172" s="238" t="s">
        <v>48</v>
      </c>
      <c r="E172" s="238">
        <v>1</v>
      </c>
      <c r="F172" s="76"/>
      <c r="G172" s="366"/>
      <c r="H172" s="76"/>
      <c r="I172" s="220"/>
    </row>
    <row r="173" spans="1:9" ht="22.5" customHeight="1">
      <c r="A173" s="223"/>
      <c r="B173" s="154" t="s">
        <v>180</v>
      </c>
      <c r="C173" s="206" t="s">
        <v>1153</v>
      </c>
      <c r="D173" s="238" t="s">
        <v>48</v>
      </c>
      <c r="E173" s="238">
        <v>1</v>
      </c>
      <c r="F173" s="76"/>
      <c r="G173" s="366"/>
      <c r="H173" s="76"/>
      <c r="I173" s="220"/>
    </row>
    <row r="174" spans="1:9" ht="22.5" customHeight="1">
      <c r="A174" s="223" t="s">
        <v>156</v>
      </c>
      <c r="B174" s="154"/>
      <c r="C174" s="206" t="s">
        <v>145</v>
      </c>
      <c r="D174" s="238" t="s">
        <v>48</v>
      </c>
      <c r="E174" s="238">
        <v>2</v>
      </c>
      <c r="F174" s="76"/>
      <c r="G174" s="366"/>
      <c r="H174" s="76"/>
      <c r="I174" s="220"/>
    </row>
    <row r="175" spans="1:9" ht="22.5" customHeight="1">
      <c r="A175" s="223"/>
      <c r="B175" s="154"/>
      <c r="C175" s="222" t="s">
        <v>1154</v>
      </c>
      <c r="D175" s="238"/>
      <c r="E175" s="238"/>
      <c r="F175" s="76"/>
      <c r="G175" s="366"/>
      <c r="H175" s="76"/>
      <c r="I175" s="220"/>
    </row>
    <row r="176" spans="1:9" ht="22.5" customHeight="1">
      <c r="A176" s="223"/>
      <c r="B176" s="154" t="s">
        <v>127</v>
      </c>
      <c r="C176" s="206" t="s">
        <v>184</v>
      </c>
      <c r="D176" s="238" t="s">
        <v>48</v>
      </c>
      <c r="E176" s="238">
        <v>1</v>
      </c>
      <c r="F176" s="76"/>
      <c r="G176" s="366"/>
      <c r="H176" s="76"/>
      <c r="I176" s="220"/>
    </row>
    <row r="177" spans="1:9" ht="22.5" customHeight="1">
      <c r="A177" s="223"/>
      <c r="B177" s="154" t="s">
        <v>130</v>
      </c>
      <c r="C177" s="206" t="s">
        <v>860</v>
      </c>
      <c r="D177" s="238" t="s">
        <v>48</v>
      </c>
      <c r="E177" s="238">
        <v>2</v>
      </c>
      <c r="F177" s="76"/>
      <c r="G177" s="366"/>
      <c r="H177" s="76"/>
      <c r="I177" s="220"/>
    </row>
    <row r="178" spans="1:9" ht="22.5" customHeight="1">
      <c r="A178" s="223"/>
      <c r="B178" s="154" t="s">
        <v>177</v>
      </c>
      <c r="C178" s="206" t="s">
        <v>858</v>
      </c>
      <c r="D178" s="238" t="s">
        <v>48</v>
      </c>
      <c r="E178" s="238">
        <v>1</v>
      </c>
      <c r="F178" s="76"/>
      <c r="G178" s="366"/>
      <c r="H178" s="76"/>
      <c r="I178" s="220"/>
    </row>
    <row r="179" spans="1:9" ht="22.5" customHeight="1">
      <c r="A179" s="223"/>
      <c r="B179" s="154" t="s">
        <v>180</v>
      </c>
      <c r="C179" s="206" t="s">
        <v>1153</v>
      </c>
      <c r="D179" s="238" t="s">
        <v>48</v>
      </c>
      <c r="E179" s="238">
        <v>1</v>
      </c>
      <c r="F179" s="76"/>
      <c r="G179" s="366"/>
      <c r="H179" s="76"/>
      <c r="I179" s="220"/>
    </row>
    <row r="180" spans="1:9" ht="22.5" customHeight="1">
      <c r="A180" s="223" t="s">
        <v>157</v>
      </c>
      <c r="B180" s="154"/>
      <c r="C180" s="222" t="s">
        <v>114</v>
      </c>
      <c r="D180" s="238"/>
      <c r="E180" s="238"/>
      <c r="F180" s="76"/>
      <c r="G180" s="366"/>
      <c r="H180" s="76"/>
      <c r="I180" s="220"/>
    </row>
    <row r="181" spans="1:9" ht="22.5" customHeight="1">
      <c r="A181" s="223" t="s">
        <v>161</v>
      </c>
      <c r="B181" s="154"/>
      <c r="C181" s="206" t="s">
        <v>140</v>
      </c>
      <c r="D181" s="238" t="s">
        <v>48</v>
      </c>
      <c r="E181" s="238">
        <v>1</v>
      </c>
      <c r="F181" s="76"/>
      <c r="G181" s="366"/>
      <c r="H181" s="76"/>
      <c r="I181" s="220"/>
    </row>
    <row r="182" spans="1:9" ht="22.5" customHeight="1">
      <c r="A182" s="223"/>
      <c r="B182" s="154"/>
      <c r="C182" s="222" t="s">
        <v>1154</v>
      </c>
      <c r="D182" s="238"/>
      <c r="E182" s="238"/>
      <c r="F182" s="76"/>
      <c r="G182" s="366"/>
      <c r="H182" s="76"/>
      <c r="I182" s="220"/>
    </row>
    <row r="183" spans="1:9" ht="22.5" customHeight="1">
      <c r="A183" s="223"/>
      <c r="B183" s="154" t="s">
        <v>127</v>
      </c>
      <c r="C183" s="206" t="s">
        <v>674</v>
      </c>
      <c r="D183" s="238" t="s">
        <v>44</v>
      </c>
      <c r="E183" s="238"/>
      <c r="F183" s="76"/>
      <c r="G183" s="366"/>
      <c r="H183" s="76"/>
      <c r="I183" s="220"/>
    </row>
    <row r="184" spans="1:9" ht="22.5" customHeight="1">
      <c r="A184" s="223"/>
      <c r="B184" s="154" t="s">
        <v>130</v>
      </c>
      <c r="C184" s="206" t="s">
        <v>181</v>
      </c>
      <c r="D184" s="221"/>
      <c r="E184" s="221"/>
      <c r="F184" s="76"/>
      <c r="G184" s="366"/>
      <c r="H184" s="76"/>
      <c r="I184" s="220"/>
    </row>
    <row r="185" spans="1:9" ht="22.5" customHeight="1">
      <c r="A185" s="223"/>
      <c r="B185" s="154" t="s">
        <v>63</v>
      </c>
      <c r="C185" s="206" t="s">
        <v>949</v>
      </c>
      <c r="D185" s="238" t="s">
        <v>48</v>
      </c>
      <c r="E185" s="238">
        <f>E168+E174+E180</f>
        <v>4</v>
      </c>
      <c r="F185" s="76"/>
      <c r="G185" s="366"/>
      <c r="H185" s="76"/>
      <c r="I185" s="220"/>
    </row>
    <row r="186" spans="1:9" ht="22.5" customHeight="1">
      <c r="A186" s="223"/>
      <c r="B186" s="154" t="s">
        <v>64</v>
      </c>
      <c r="C186" s="206" t="s">
        <v>969</v>
      </c>
      <c r="D186" s="238" t="s">
        <v>48</v>
      </c>
      <c r="E186" s="238">
        <v>1</v>
      </c>
      <c r="F186" s="76"/>
      <c r="G186" s="366"/>
      <c r="H186" s="76"/>
      <c r="I186" s="220"/>
    </row>
    <row r="187" spans="1:9" ht="22.5" customHeight="1">
      <c r="A187" s="223"/>
      <c r="B187" s="154" t="s">
        <v>177</v>
      </c>
      <c r="C187" s="206" t="s">
        <v>1155</v>
      </c>
      <c r="D187" s="238" t="s">
        <v>48</v>
      </c>
      <c r="E187" s="238">
        <v>1</v>
      </c>
      <c r="F187" s="76"/>
      <c r="G187" s="366"/>
      <c r="H187" s="76"/>
      <c r="I187" s="220"/>
    </row>
    <row r="188" spans="1:9" ht="22.5" customHeight="1">
      <c r="A188" s="223"/>
      <c r="B188" s="154" t="s">
        <v>180</v>
      </c>
      <c r="C188" s="206" t="s">
        <v>1153</v>
      </c>
      <c r="D188" s="238" t="s">
        <v>48</v>
      </c>
      <c r="E188" s="238">
        <v>1</v>
      </c>
      <c r="F188" s="76"/>
      <c r="G188" s="366"/>
      <c r="H188" s="76"/>
      <c r="I188" s="220"/>
    </row>
    <row r="189" spans="1:9" ht="22.5" customHeight="1">
      <c r="A189" s="223" t="s">
        <v>162</v>
      </c>
      <c r="B189" s="154"/>
      <c r="C189" s="206" t="s">
        <v>146</v>
      </c>
      <c r="D189" s="238"/>
      <c r="E189" s="238"/>
      <c r="F189" s="76"/>
      <c r="G189" s="366"/>
      <c r="H189" s="76"/>
      <c r="I189" s="220"/>
    </row>
    <row r="190" spans="1:9" ht="22.5" customHeight="1">
      <c r="A190" s="223"/>
      <c r="B190" s="154" t="s">
        <v>127</v>
      </c>
      <c r="C190" s="206" t="s">
        <v>188</v>
      </c>
      <c r="D190" s="238" t="s">
        <v>62</v>
      </c>
      <c r="E190" s="238">
        <f>(E168+E174)*2</f>
        <v>8</v>
      </c>
      <c r="F190" s="76"/>
      <c r="G190" s="366"/>
      <c r="H190" s="76"/>
      <c r="I190" s="220"/>
    </row>
    <row r="191" spans="1:9" ht="22.5" customHeight="1">
      <c r="A191" s="223"/>
      <c r="B191" s="154" t="s">
        <v>130</v>
      </c>
      <c r="C191" s="206" t="s">
        <v>951</v>
      </c>
      <c r="D191" s="238" t="s">
        <v>95</v>
      </c>
      <c r="E191" s="238">
        <v>1</v>
      </c>
      <c r="F191" s="76"/>
      <c r="G191" s="366"/>
      <c r="H191" s="76"/>
      <c r="I191" s="220"/>
    </row>
    <row r="192" spans="1:9" ht="22.5" customHeight="1">
      <c r="A192" s="238"/>
      <c r="B192" s="154"/>
      <c r="C192" s="222" t="s">
        <v>147</v>
      </c>
      <c r="D192" s="238"/>
      <c r="E192" s="238"/>
      <c r="F192" s="76"/>
      <c r="G192" s="366"/>
      <c r="H192" s="76"/>
      <c r="I192" s="220"/>
    </row>
    <row r="193" spans="1:9" ht="22.5" customHeight="1">
      <c r="A193" s="223" t="s">
        <v>190</v>
      </c>
      <c r="B193" s="154"/>
      <c r="C193" s="206" t="s">
        <v>861</v>
      </c>
      <c r="D193" s="238" t="s">
        <v>141</v>
      </c>
      <c r="E193" s="238">
        <v>2</v>
      </c>
      <c r="F193" s="76"/>
      <c r="G193" s="366"/>
      <c r="H193" s="76"/>
      <c r="I193" s="220"/>
    </row>
    <row r="194" spans="1:9" ht="22.5" customHeight="1">
      <c r="A194" s="223"/>
      <c r="B194" s="154" t="s">
        <v>127</v>
      </c>
      <c r="C194" s="206" t="s">
        <v>184</v>
      </c>
      <c r="D194" s="238" t="s">
        <v>141</v>
      </c>
      <c r="E194" s="238">
        <v>2</v>
      </c>
      <c r="F194" s="76"/>
      <c r="G194" s="366"/>
      <c r="H194" s="76"/>
      <c r="I194" s="220"/>
    </row>
    <row r="195" spans="1:9" ht="22.5" customHeight="1">
      <c r="A195" s="223"/>
      <c r="B195" s="154" t="s">
        <v>130</v>
      </c>
      <c r="C195" s="206" t="s">
        <v>862</v>
      </c>
      <c r="D195" s="238" t="s">
        <v>141</v>
      </c>
      <c r="E195" s="238">
        <v>2</v>
      </c>
      <c r="F195" s="76"/>
      <c r="G195" s="366"/>
      <c r="H195" s="76"/>
      <c r="I195" s="220"/>
    </row>
    <row r="196" spans="1:9" ht="22.5" customHeight="1">
      <c r="A196" s="223"/>
      <c r="B196" s="154" t="s">
        <v>177</v>
      </c>
      <c r="C196" s="206" t="s">
        <v>858</v>
      </c>
      <c r="D196" s="238" t="s">
        <v>141</v>
      </c>
      <c r="E196" s="238">
        <v>2</v>
      </c>
      <c r="F196" s="76"/>
      <c r="G196" s="366"/>
      <c r="H196" s="76"/>
      <c r="I196" s="220"/>
    </row>
    <row r="197" spans="1:9" ht="22.5" customHeight="1">
      <c r="A197" s="223"/>
      <c r="B197" s="154" t="s">
        <v>180</v>
      </c>
      <c r="C197" s="206" t="s">
        <v>947</v>
      </c>
      <c r="D197" s="238" t="s">
        <v>141</v>
      </c>
      <c r="E197" s="238">
        <v>2</v>
      </c>
      <c r="F197" s="76"/>
      <c r="G197" s="366"/>
      <c r="H197" s="76"/>
      <c r="I197" s="220"/>
    </row>
    <row r="198" spans="1:9" ht="22.5" customHeight="1">
      <c r="A198" s="223" t="s">
        <v>191</v>
      </c>
      <c r="B198" s="154"/>
      <c r="C198" s="206" t="s">
        <v>146</v>
      </c>
      <c r="D198" s="238"/>
      <c r="E198" s="238"/>
      <c r="F198" s="76"/>
      <c r="G198" s="366"/>
      <c r="H198" s="76"/>
      <c r="I198" s="220"/>
    </row>
    <row r="199" spans="1:9" ht="22.5" customHeight="1">
      <c r="A199" s="223"/>
      <c r="B199" s="154" t="s">
        <v>127</v>
      </c>
      <c r="C199" s="206" t="s">
        <v>859</v>
      </c>
      <c r="D199" s="238" t="s">
        <v>62</v>
      </c>
      <c r="E199" s="238">
        <f>E193*2</f>
        <v>4</v>
      </c>
      <c r="F199" s="76"/>
      <c r="G199" s="366"/>
      <c r="H199" s="76"/>
      <c r="I199" s="220"/>
    </row>
    <row r="200" spans="1:9" ht="22.5" customHeight="1">
      <c r="A200" s="223"/>
      <c r="B200" s="154" t="s">
        <v>130</v>
      </c>
      <c r="C200" s="206" t="s">
        <v>957</v>
      </c>
      <c r="D200" s="238" t="s">
        <v>95</v>
      </c>
      <c r="E200" s="238">
        <v>1</v>
      </c>
      <c r="F200" s="76"/>
      <c r="G200" s="366"/>
      <c r="H200" s="76"/>
      <c r="I200" s="220"/>
    </row>
    <row r="201" spans="1:9" ht="22.5" customHeight="1">
      <c r="A201" s="223" t="s">
        <v>672</v>
      </c>
      <c r="B201" s="491" t="s">
        <v>714</v>
      </c>
      <c r="C201" s="491"/>
      <c r="D201" s="491"/>
      <c r="E201" s="238"/>
      <c r="F201" s="76"/>
      <c r="G201" s="366"/>
      <c r="H201" s="76"/>
      <c r="I201" s="220"/>
    </row>
    <row r="202" spans="1:9" ht="22.5" customHeight="1">
      <c r="A202" s="238"/>
      <c r="B202" s="154" t="s">
        <v>63</v>
      </c>
      <c r="C202" s="206" t="s">
        <v>164</v>
      </c>
      <c r="D202" s="221"/>
      <c r="E202" s="238"/>
      <c r="F202" s="76"/>
      <c r="G202" s="366"/>
      <c r="H202" s="76"/>
      <c r="I202" s="220"/>
    </row>
    <row r="203" spans="1:9" ht="22.5" customHeight="1">
      <c r="A203" s="238"/>
      <c r="B203" s="154" t="s">
        <v>127</v>
      </c>
      <c r="C203" s="206" t="s">
        <v>192</v>
      </c>
      <c r="D203" s="238" t="s">
        <v>62</v>
      </c>
      <c r="E203" s="238">
        <f>E138+E144+E150</f>
        <v>11</v>
      </c>
      <c r="F203" s="76"/>
      <c r="G203" s="366"/>
      <c r="H203" s="76"/>
      <c r="I203" s="220"/>
    </row>
    <row r="204" spans="1:9" ht="22.5" customHeight="1">
      <c r="A204" s="238"/>
      <c r="B204" s="154" t="s">
        <v>130</v>
      </c>
      <c r="C204" s="206" t="s">
        <v>174</v>
      </c>
      <c r="D204" s="238" t="s">
        <v>62</v>
      </c>
      <c r="E204" s="238">
        <f>E168+E174+E180</f>
        <v>4</v>
      </c>
      <c r="F204" s="76"/>
      <c r="G204" s="366"/>
      <c r="H204" s="76"/>
      <c r="I204" s="220"/>
    </row>
    <row r="205" spans="1:9" ht="22.5" customHeight="1">
      <c r="A205" s="238"/>
      <c r="B205" s="154" t="s">
        <v>177</v>
      </c>
      <c r="C205" s="206" t="s">
        <v>695</v>
      </c>
      <c r="D205" s="238" t="s">
        <v>62</v>
      </c>
      <c r="E205" s="238">
        <f>E193</f>
        <v>2</v>
      </c>
      <c r="F205" s="76"/>
      <c r="G205" s="366"/>
      <c r="H205" s="76"/>
      <c r="I205" s="220"/>
    </row>
    <row r="206" spans="1:9" ht="22.5" customHeight="1">
      <c r="A206" s="238"/>
      <c r="B206" s="154" t="s">
        <v>64</v>
      </c>
      <c r="C206" s="206" t="s">
        <v>956</v>
      </c>
      <c r="D206" s="238" t="s">
        <v>4</v>
      </c>
      <c r="E206" s="238">
        <v>2</v>
      </c>
      <c r="F206" s="76"/>
      <c r="G206" s="366"/>
      <c r="H206" s="76"/>
      <c r="I206" s="220"/>
    </row>
    <row r="207" spans="1:9" ht="22.5" customHeight="1">
      <c r="A207" s="238"/>
      <c r="B207" s="154" t="s">
        <v>65</v>
      </c>
      <c r="C207" s="206" t="s">
        <v>696</v>
      </c>
      <c r="D207" s="238" t="s">
        <v>5</v>
      </c>
      <c r="E207" s="238">
        <v>1</v>
      </c>
      <c r="F207" s="76"/>
      <c r="G207" s="366"/>
      <c r="H207" s="76"/>
      <c r="I207" s="220"/>
    </row>
    <row r="208" spans="1:9" ht="22.5" customHeight="1">
      <c r="A208" s="238"/>
      <c r="B208" s="154" t="s">
        <v>66</v>
      </c>
      <c r="C208" s="206" t="s">
        <v>167</v>
      </c>
      <c r="D208" s="238" t="s">
        <v>4</v>
      </c>
      <c r="E208" s="238">
        <v>1</v>
      </c>
      <c r="F208" s="76"/>
      <c r="G208" s="366"/>
      <c r="H208" s="76"/>
      <c r="I208" s="220"/>
    </row>
    <row r="209" spans="1:9" ht="22.5" customHeight="1">
      <c r="A209" s="238"/>
      <c r="B209" s="154" t="s">
        <v>67</v>
      </c>
      <c r="C209" s="155" t="s">
        <v>864</v>
      </c>
      <c r="D209" s="238" t="s">
        <v>4</v>
      </c>
      <c r="E209" s="238">
        <v>1</v>
      </c>
      <c r="F209" s="76"/>
      <c r="G209" s="366"/>
      <c r="H209" s="76"/>
      <c r="I209" s="220"/>
    </row>
    <row r="210" spans="1:9" ht="22.5" customHeight="1">
      <c r="A210" s="238"/>
      <c r="B210" s="154" t="s">
        <v>74</v>
      </c>
      <c r="C210" s="206" t="s">
        <v>662</v>
      </c>
      <c r="D210" s="238" t="s">
        <v>4</v>
      </c>
      <c r="E210" s="238">
        <v>1</v>
      </c>
      <c r="F210" s="76"/>
      <c r="G210" s="366"/>
      <c r="H210" s="76"/>
      <c r="I210" s="220"/>
    </row>
    <row r="211" spans="1:9" ht="22.5" customHeight="1">
      <c r="A211" s="238"/>
      <c r="B211" s="154" t="s">
        <v>69</v>
      </c>
      <c r="C211" s="206" t="s">
        <v>663</v>
      </c>
      <c r="D211" s="238" t="s">
        <v>4</v>
      </c>
      <c r="E211" s="238">
        <v>2</v>
      </c>
      <c r="F211" s="76"/>
      <c r="G211" s="366"/>
      <c r="H211" s="76"/>
      <c r="I211" s="220"/>
    </row>
    <row r="212" spans="1:9" ht="22.5" customHeight="1">
      <c r="A212" s="238"/>
      <c r="B212" s="154" t="s">
        <v>70</v>
      </c>
      <c r="C212" s="206" t="s">
        <v>954</v>
      </c>
      <c r="D212" s="238" t="s">
        <v>62</v>
      </c>
      <c r="E212" s="238">
        <v>1</v>
      </c>
      <c r="F212" s="76"/>
      <c r="G212" s="366"/>
      <c r="H212" s="76"/>
      <c r="I212" s="220"/>
    </row>
    <row r="213" spans="1:9" ht="22.5" customHeight="1">
      <c r="A213" s="238"/>
      <c r="B213" s="154" t="s">
        <v>175</v>
      </c>
      <c r="C213" s="206" t="s">
        <v>768</v>
      </c>
      <c r="D213" s="238" t="s">
        <v>5</v>
      </c>
      <c r="E213" s="221">
        <v>1</v>
      </c>
      <c r="F213" s="76"/>
      <c r="G213" s="366"/>
      <c r="H213" s="76"/>
      <c r="I213" s="220"/>
    </row>
    <row r="214" spans="1:9" ht="22.5" customHeight="1">
      <c r="A214" s="238"/>
      <c r="B214" s="154" t="s">
        <v>72</v>
      </c>
      <c r="C214" s="206" t="s">
        <v>189</v>
      </c>
      <c r="D214" s="238" t="s">
        <v>5</v>
      </c>
      <c r="E214" s="221">
        <v>1</v>
      </c>
      <c r="F214" s="76"/>
      <c r="G214" s="366"/>
      <c r="H214" s="76"/>
      <c r="I214" s="220"/>
    </row>
    <row r="215" spans="1:9" ht="22.5" customHeight="1">
      <c r="A215" s="238"/>
      <c r="B215" s="154" t="s">
        <v>176</v>
      </c>
      <c r="C215" s="206" t="s">
        <v>710</v>
      </c>
      <c r="D215" s="238" t="s">
        <v>5</v>
      </c>
      <c r="E215" s="238">
        <v>1</v>
      </c>
      <c r="F215" s="76"/>
      <c r="G215" s="366"/>
      <c r="H215" s="76"/>
      <c r="I215" s="220"/>
    </row>
    <row r="216" spans="1:9" ht="22.5" customHeight="1">
      <c r="A216" s="238" t="s">
        <v>159</v>
      </c>
      <c r="B216" s="491" t="s">
        <v>231</v>
      </c>
      <c r="C216" s="491"/>
      <c r="D216" s="491"/>
      <c r="E216" s="238"/>
      <c r="F216" s="76"/>
      <c r="G216" s="366"/>
      <c r="H216" s="76"/>
      <c r="I216" s="220"/>
    </row>
    <row r="217" spans="1:9" ht="22.5" customHeight="1">
      <c r="A217" s="238"/>
      <c r="B217" s="154" t="s">
        <v>127</v>
      </c>
      <c r="C217" s="231" t="s">
        <v>817</v>
      </c>
      <c r="D217" s="236"/>
      <c r="E217" s="238"/>
      <c r="F217" s="76"/>
      <c r="G217" s="366"/>
      <c r="H217" s="76"/>
      <c r="I217" s="220"/>
    </row>
    <row r="218" spans="1:9" ht="22.5" customHeight="1">
      <c r="A218" s="238"/>
      <c r="B218" s="154" t="s">
        <v>63</v>
      </c>
      <c r="C218" s="206" t="s">
        <v>707</v>
      </c>
      <c r="D218" s="238" t="s">
        <v>4</v>
      </c>
      <c r="E218" s="238">
        <v>2</v>
      </c>
      <c r="F218" s="76"/>
      <c r="G218" s="366"/>
      <c r="H218" s="76"/>
      <c r="I218" s="220"/>
    </row>
    <row r="219" spans="1:9" ht="22.5" customHeight="1">
      <c r="A219" s="238"/>
      <c r="B219" s="154" t="s">
        <v>64</v>
      </c>
      <c r="C219" s="206" t="s">
        <v>703</v>
      </c>
      <c r="D219" s="238" t="s">
        <v>4</v>
      </c>
      <c r="E219" s="238">
        <v>2</v>
      </c>
      <c r="F219" s="76"/>
      <c r="G219" s="366"/>
      <c r="H219" s="76"/>
      <c r="I219" s="220"/>
    </row>
    <row r="220" spans="1:9" ht="22.5" customHeight="1">
      <c r="A220" s="238"/>
      <c r="B220" s="154" t="s">
        <v>65</v>
      </c>
      <c r="C220" s="206" t="s">
        <v>704</v>
      </c>
      <c r="D220" s="238" t="s">
        <v>4</v>
      </c>
      <c r="E220" s="238">
        <v>1</v>
      </c>
      <c r="F220" s="76"/>
      <c r="G220" s="366"/>
      <c r="H220" s="76"/>
      <c r="I220" s="220"/>
    </row>
    <row r="221" spans="1:9" ht="22.5" customHeight="1">
      <c r="A221" s="238"/>
      <c r="B221" s="154" t="s">
        <v>66</v>
      </c>
      <c r="C221" s="206" t="s">
        <v>706</v>
      </c>
      <c r="D221" s="238" t="s">
        <v>48</v>
      </c>
      <c r="E221" s="238">
        <v>5</v>
      </c>
      <c r="F221" s="76"/>
      <c r="G221" s="366"/>
      <c r="H221" s="76"/>
      <c r="I221" s="220"/>
    </row>
    <row r="222" spans="1:9" ht="22.5" customHeight="1">
      <c r="A222" s="238"/>
      <c r="B222" s="154" t="s">
        <v>67</v>
      </c>
      <c r="C222" s="206" t="s">
        <v>951</v>
      </c>
      <c r="D222" s="238" t="s">
        <v>95</v>
      </c>
      <c r="E222" s="238">
        <v>1</v>
      </c>
      <c r="F222" s="76"/>
      <c r="G222" s="366"/>
      <c r="H222" s="76"/>
      <c r="I222" s="220"/>
    </row>
    <row r="223" spans="1:9" ht="22.5" customHeight="1">
      <c r="A223" s="238"/>
      <c r="B223" s="154" t="s">
        <v>74</v>
      </c>
      <c r="C223" s="206" t="s">
        <v>705</v>
      </c>
      <c r="D223" s="238" t="s">
        <v>95</v>
      </c>
      <c r="E223" s="238">
        <v>1</v>
      </c>
      <c r="F223" s="76"/>
      <c r="G223" s="366"/>
      <c r="H223" s="76"/>
      <c r="I223" s="220"/>
    </row>
    <row r="224" spans="1:9" ht="22.5" customHeight="1">
      <c r="A224" s="238"/>
      <c r="B224" s="154" t="s">
        <v>69</v>
      </c>
      <c r="C224" s="206" t="s">
        <v>710</v>
      </c>
      <c r="D224" s="238" t="s">
        <v>95</v>
      </c>
      <c r="E224" s="238">
        <v>1</v>
      </c>
      <c r="F224" s="76"/>
      <c r="G224" s="366"/>
      <c r="H224" s="76"/>
      <c r="I224" s="220"/>
    </row>
    <row r="225" spans="1:9" ht="22.5" customHeight="1">
      <c r="A225" s="238"/>
      <c r="B225" s="154" t="s">
        <v>130</v>
      </c>
      <c r="C225" s="206" t="s">
        <v>712</v>
      </c>
      <c r="D225" s="238" t="s">
        <v>95</v>
      </c>
      <c r="E225" s="238">
        <v>1</v>
      </c>
      <c r="F225" s="76"/>
      <c r="G225" s="366"/>
      <c r="H225" s="76"/>
      <c r="I225" s="220"/>
    </row>
    <row r="226" spans="1:9" ht="22.5" customHeight="1">
      <c r="A226" s="238" t="s">
        <v>201</v>
      </c>
      <c r="B226" s="491" t="s">
        <v>158</v>
      </c>
      <c r="C226" s="491"/>
      <c r="D226" s="491"/>
      <c r="E226" s="491"/>
      <c r="F226" s="76"/>
      <c r="G226" s="366"/>
      <c r="H226" s="76"/>
      <c r="I226" s="220"/>
    </row>
    <row r="227" spans="1:9" ht="22.5" customHeight="1">
      <c r="A227" s="223" t="s">
        <v>713</v>
      </c>
      <c r="B227" s="154" t="s">
        <v>63</v>
      </c>
      <c r="C227" s="206" t="s">
        <v>160</v>
      </c>
      <c r="D227" s="238" t="s">
        <v>141</v>
      </c>
      <c r="E227" s="238">
        <v>1</v>
      </c>
      <c r="F227" s="76"/>
      <c r="G227" s="366"/>
      <c r="H227" s="76"/>
      <c r="I227" s="220"/>
    </row>
    <row r="228" spans="1:9" ht="22.5" customHeight="1">
      <c r="A228" s="238"/>
      <c r="B228" s="154" t="s">
        <v>64</v>
      </c>
      <c r="C228" s="206" t="s">
        <v>801</v>
      </c>
      <c r="D228" s="238"/>
      <c r="E228" s="238"/>
      <c r="F228" s="76"/>
      <c r="G228" s="366"/>
      <c r="H228" s="76"/>
      <c r="I228" s="220"/>
    </row>
    <row r="229" spans="1:9" ht="22.5" customHeight="1">
      <c r="A229" s="238"/>
      <c r="B229" s="154" t="s">
        <v>127</v>
      </c>
      <c r="C229" s="206" t="s">
        <v>192</v>
      </c>
      <c r="D229" s="238" t="s">
        <v>48</v>
      </c>
      <c r="E229" s="238">
        <f>E138+E144+E150</f>
        <v>11</v>
      </c>
      <c r="F229" s="76"/>
      <c r="G229" s="366"/>
      <c r="H229" s="76"/>
      <c r="I229" s="220"/>
    </row>
    <row r="230" spans="1:9" ht="22.5" customHeight="1">
      <c r="A230" s="238"/>
      <c r="B230" s="154" t="s">
        <v>130</v>
      </c>
      <c r="C230" s="206" t="s">
        <v>174</v>
      </c>
      <c r="D230" s="238" t="s">
        <v>48</v>
      </c>
      <c r="E230" s="238">
        <f>E168+E174+E180</f>
        <v>4</v>
      </c>
      <c r="F230" s="76"/>
      <c r="G230" s="366"/>
      <c r="H230" s="76"/>
      <c r="I230" s="220"/>
    </row>
    <row r="231" spans="1:9" ht="22.5" customHeight="1">
      <c r="A231" s="238"/>
      <c r="B231" s="154" t="s">
        <v>65</v>
      </c>
      <c r="C231" s="206" t="s">
        <v>703</v>
      </c>
      <c r="D231" s="238" t="s">
        <v>48</v>
      </c>
      <c r="E231" s="238">
        <v>1</v>
      </c>
      <c r="F231" s="76"/>
      <c r="G231" s="366"/>
      <c r="H231" s="76"/>
      <c r="I231" s="220"/>
    </row>
    <row r="232" spans="1:9" ht="22.5" customHeight="1">
      <c r="A232" s="238"/>
      <c r="B232" s="154" t="s">
        <v>867</v>
      </c>
      <c r="C232" s="206" t="s">
        <v>167</v>
      </c>
      <c r="D232" s="238" t="s">
        <v>48</v>
      </c>
      <c r="E232" s="238">
        <v>1</v>
      </c>
      <c r="F232" s="76"/>
      <c r="G232" s="366"/>
      <c r="H232" s="76"/>
      <c r="I232" s="220"/>
    </row>
    <row r="233" spans="1:9" ht="22.5" customHeight="1">
      <c r="A233" s="238"/>
      <c r="B233" s="154" t="s">
        <v>67</v>
      </c>
      <c r="C233" s="206" t="s">
        <v>958</v>
      </c>
      <c r="D233" s="238" t="s">
        <v>5</v>
      </c>
      <c r="E233" s="238">
        <v>1</v>
      </c>
      <c r="F233" s="76"/>
      <c r="G233" s="366"/>
      <c r="H233" s="76"/>
      <c r="I233" s="220"/>
    </row>
    <row r="234" spans="1:9" ht="22.5" customHeight="1">
      <c r="A234" s="238"/>
      <c r="B234" s="154" t="s">
        <v>74</v>
      </c>
      <c r="C234" s="206" t="s">
        <v>953</v>
      </c>
      <c r="D234" s="238" t="s">
        <v>48</v>
      </c>
      <c r="E234" s="238">
        <v>1</v>
      </c>
      <c r="F234" s="76"/>
      <c r="G234" s="366"/>
      <c r="H234" s="76"/>
      <c r="I234" s="220"/>
    </row>
    <row r="235" spans="1:9" ht="22.5" customHeight="1">
      <c r="A235" s="238" t="s">
        <v>202</v>
      </c>
      <c r="B235" s="491" t="s">
        <v>194</v>
      </c>
      <c r="C235" s="491"/>
      <c r="D235" s="238"/>
      <c r="E235" s="238"/>
      <c r="F235" s="76"/>
      <c r="G235" s="366"/>
      <c r="H235" s="76"/>
      <c r="I235" s="220"/>
    </row>
    <row r="236" spans="1:9" ht="22.5" customHeight="1">
      <c r="A236" s="238" t="s">
        <v>868</v>
      </c>
      <c r="B236" s="489" t="s">
        <v>1292</v>
      </c>
      <c r="C236" s="489"/>
      <c r="F236" s="76"/>
      <c r="G236" s="366"/>
      <c r="H236" s="76"/>
      <c r="I236" s="220"/>
    </row>
    <row r="237" spans="1:9" ht="22.5" customHeight="1">
      <c r="A237" s="382"/>
      <c r="B237" s="381" t="s">
        <v>611</v>
      </c>
      <c r="C237" s="381" t="s">
        <v>1311</v>
      </c>
      <c r="D237" s="238" t="s">
        <v>46</v>
      </c>
      <c r="E237" s="238">
        <f>2*120</f>
        <v>240</v>
      </c>
      <c r="F237" s="76"/>
      <c r="G237" s="366"/>
      <c r="H237" s="76"/>
      <c r="I237" s="220"/>
    </row>
    <row r="238" spans="1:9" ht="22.5" customHeight="1">
      <c r="A238" s="382"/>
      <c r="B238" s="381" t="s">
        <v>612</v>
      </c>
      <c r="C238" s="381" t="s">
        <v>1312</v>
      </c>
      <c r="D238" s="382" t="s">
        <v>62</v>
      </c>
      <c r="E238" s="382">
        <f>2*3*2</f>
        <v>12</v>
      </c>
      <c r="F238" s="76"/>
      <c r="G238" s="366"/>
      <c r="H238" s="76"/>
      <c r="I238" s="220"/>
    </row>
    <row r="239" spans="1:9" ht="22.5" customHeight="1">
      <c r="A239" s="238" t="s">
        <v>869</v>
      </c>
      <c r="B239" s="489" t="s">
        <v>959</v>
      </c>
      <c r="C239" s="489"/>
      <c r="D239" s="238"/>
      <c r="E239" s="238"/>
      <c r="F239" s="76"/>
      <c r="G239" s="366"/>
      <c r="H239" s="76"/>
      <c r="I239" s="220"/>
    </row>
    <row r="240" spans="1:9" ht="22.5" customHeight="1">
      <c r="A240" s="382"/>
      <c r="B240" s="381" t="s">
        <v>611</v>
      </c>
      <c r="C240" s="381" t="s">
        <v>45</v>
      </c>
      <c r="D240" s="382" t="s">
        <v>46</v>
      </c>
      <c r="E240" s="382">
        <f>2*3*120</f>
        <v>720</v>
      </c>
      <c r="F240" s="76"/>
      <c r="G240" s="366"/>
      <c r="H240" s="76"/>
      <c r="I240" s="220"/>
    </row>
    <row r="241" spans="1:9" ht="22.5" customHeight="1">
      <c r="A241" s="382"/>
      <c r="B241" s="381" t="s">
        <v>612</v>
      </c>
      <c r="C241" s="381" t="s">
        <v>1313</v>
      </c>
      <c r="D241" s="382" t="s">
        <v>62</v>
      </c>
      <c r="E241" s="382">
        <f>2*3*2</f>
        <v>12</v>
      </c>
      <c r="F241" s="76"/>
      <c r="G241" s="366"/>
      <c r="H241" s="76"/>
      <c r="I241" s="220"/>
    </row>
    <row r="242" spans="1:9" ht="22.5" customHeight="1">
      <c r="A242" s="238" t="s">
        <v>870</v>
      </c>
      <c r="B242" s="489" t="s">
        <v>1316</v>
      </c>
      <c r="C242" s="489"/>
      <c r="D242" s="238"/>
      <c r="E242" s="238"/>
      <c r="F242" s="76"/>
      <c r="G242" s="366"/>
      <c r="H242" s="76"/>
      <c r="I242" s="220"/>
    </row>
    <row r="243" spans="1:9" ht="22.5" customHeight="1">
      <c r="A243" s="382"/>
      <c r="B243" s="381" t="s">
        <v>611</v>
      </c>
      <c r="C243" s="381" t="s">
        <v>45</v>
      </c>
      <c r="D243" s="382" t="s">
        <v>46</v>
      </c>
      <c r="E243" s="382">
        <f>2*3*15</f>
        <v>90</v>
      </c>
      <c r="F243" s="76"/>
      <c r="G243" s="366"/>
      <c r="H243" s="76"/>
      <c r="I243" s="220"/>
    </row>
    <row r="244" spans="1:9" ht="22.5" customHeight="1">
      <c r="A244" s="382"/>
      <c r="B244" s="381" t="s">
        <v>612</v>
      </c>
      <c r="C244" s="381" t="s">
        <v>1313</v>
      </c>
      <c r="D244" s="382" t="s">
        <v>62</v>
      </c>
      <c r="E244" s="382">
        <f>2*3*2</f>
        <v>12</v>
      </c>
      <c r="F244" s="76"/>
      <c r="G244" s="366"/>
      <c r="H244" s="76"/>
      <c r="I244" s="220"/>
    </row>
    <row r="245" spans="1:9" ht="22.5" customHeight="1">
      <c r="A245" s="238" t="s">
        <v>218</v>
      </c>
      <c r="B245" s="491" t="s">
        <v>200</v>
      </c>
      <c r="C245" s="491"/>
      <c r="D245" s="238"/>
      <c r="E245" s="238"/>
      <c r="F245" s="76"/>
      <c r="G245" s="366"/>
      <c r="H245" s="76"/>
      <c r="I245" s="220"/>
    </row>
    <row r="246" spans="1:9" ht="22.5" customHeight="1">
      <c r="A246" s="238"/>
      <c r="B246" s="489" t="s">
        <v>197</v>
      </c>
      <c r="C246" s="489"/>
      <c r="D246" s="238"/>
      <c r="E246" s="238"/>
      <c r="F246" s="76"/>
      <c r="G246" s="366"/>
      <c r="H246" s="76"/>
      <c r="I246" s="220"/>
    </row>
    <row r="247" spans="1:9" ht="22.5" customHeight="1">
      <c r="A247" s="238"/>
      <c r="B247" s="154" t="s">
        <v>63</v>
      </c>
      <c r="C247" s="206" t="s">
        <v>198</v>
      </c>
      <c r="D247" s="238" t="s">
        <v>95</v>
      </c>
      <c r="E247" s="238">
        <v>1</v>
      </c>
      <c r="F247" s="76"/>
      <c r="G247" s="366"/>
      <c r="H247" s="76"/>
      <c r="I247" s="220"/>
    </row>
    <row r="248" spans="1:9" ht="22.5" customHeight="1">
      <c r="A248" s="238"/>
      <c r="B248" s="154" t="s">
        <v>64</v>
      </c>
      <c r="C248" s="206" t="s">
        <v>199</v>
      </c>
      <c r="D248" s="238" t="s">
        <v>95</v>
      </c>
      <c r="E248" s="238">
        <v>1</v>
      </c>
      <c r="F248" s="76"/>
      <c r="G248" s="366"/>
      <c r="H248" s="76"/>
      <c r="I248" s="220"/>
    </row>
    <row r="249" spans="1:9" ht="22.5" customHeight="1">
      <c r="A249" s="238" t="s">
        <v>219</v>
      </c>
      <c r="B249" s="491" t="s">
        <v>675</v>
      </c>
      <c r="C249" s="491"/>
      <c r="D249" s="103"/>
      <c r="E249" s="117"/>
      <c r="F249" s="76"/>
      <c r="G249" s="366"/>
      <c r="H249" s="76"/>
      <c r="I249" s="220"/>
    </row>
    <row r="250" spans="1:9" ht="22.5" customHeight="1">
      <c r="A250" s="493" t="s">
        <v>221</v>
      </c>
      <c r="B250" s="489" t="s">
        <v>621</v>
      </c>
      <c r="C250" s="489"/>
      <c r="D250" s="103"/>
      <c r="E250" s="117"/>
      <c r="F250" s="76"/>
      <c r="G250" s="366"/>
      <c r="H250" s="76"/>
      <c r="I250" s="220"/>
    </row>
    <row r="251" spans="1:9" ht="22.5" customHeight="1">
      <c r="A251" s="493"/>
      <c r="B251" s="154" t="s">
        <v>63</v>
      </c>
      <c r="C251" s="76" t="s">
        <v>203</v>
      </c>
      <c r="D251" s="103" t="s">
        <v>214</v>
      </c>
      <c r="E251" s="117">
        <v>1</v>
      </c>
      <c r="F251" s="76"/>
      <c r="G251" s="366"/>
      <c r="H251" s="76"/>
      <c r="I251" s="220"/>
    </row>
    <row r="252" spans="1:9" ht="22.5" customHeight="1">
      <c r="A252" s="493"/>
      <c r="B252" s="154" t="s">
        <v>64</v>
      </c>
      <c r="C252" s="76" t="s">
        <v>204</v>
      </c>
      <c r="D252" s="103" t="s">
        <v>214</v>
      </c>
      <c r="E252" s="117">
        <v>1</v>
      </c>
      <c r="F252" s="76"/>
      <c r="G252" s="366"/>
      <c r="H252" s="76"/>
      <c r="I252" s="220"/>
    </row>
    <row r="253" spans="1:9" ht="22.5" customHeight="1">
      <c r="A253" s="238" t="s">
        <v>225</v>
      </c>
      <c r="B253" s="489" t="s">
        <v>215</v>
      </c>
      <c r="C253" s="489"/>
      <c r="D253" s="103" t="s">
        <v>216</v>
      </c>
      <c r="E253" s="117">
        <v>2</v>
      </c>
      <c r="F253" s="76"/>
      <c r="G253" s="366"/>
      <c r="H253" s="76"/>
      <c r="I253" s="220"/>
    </row>
    <row r="254" spans="1:9" ht="22.5" customHeight="1">
      <c r="A254" s="238" t="s">
        <v>226</v>
      </c>
      <c r="B254" s="491" t="s">
        <v>206</v>
      </c>
      <c r="C254" s="491"/>
      <c r="D254" s="103"/>
      <c r="E254" s="103"/>
      <c r="F254" s="76"/>
      <c r="G254" s="366"/>
      <c r="H254" s="76"/>
      <c r="I254" s="220"/>
    </row>
    <row r="255" spans="1:9" ht="22.5" customHeight="1">
      <c r="A255" s="493" t="s">
        <v>243</v>
      </c>
      <c r="B255" s="489" t="s">
        <v>955</v>
      </c>
      <c r="C255" s="489"/>
      <c r="D255" s="103" t="s">
        <v>214</v>
      </c>
      <c r="E255" s="103">
        <v>1</v>
      </c>
      <c r="F255" s="76"/>
      <c r="G255" s="366"/>
      <c r="H255" s="76"/>
      <c r="I255" s="220"/>
    </row>
    <row r="256" spans="1:9" ht="22.5" customHeight="1">
      <c r="A256" s="493"/>
      <c r="B256" s="154" t="s">
        <v>63</v>
      </c>
      <c r="C256" s="76" t="s">
        <v>871</v>
      </c>
      <c r="D256" s="103" t="s">
        <v>48</v>
      </c>
      <c r="E256" s="103">
        <v>2</v>
      </c>
      <c r="F256" s="76"/>
      <c r="G256" s="366"/>
      <c r="H256" s="76"/>
      <c r="I256" s="220"/>
    </row>
    <row r="257" spans="1:9" ht="22.5" customHeight="1">
      <c r="A257" s="493"/>
      <c r="B257" s="154" t="s">
        <v>64</v>
      </c>
      <c r="C257" s="76" t="s">
        <v>984</v>
      </c>
      <c r="D257" s="103" t="s">
        <v>48</v>
      </c>
      <c r="E257" s="103">
        <v>2</v>
      </c>
      <c r="F257" s="76"/>
      <c r="G257" s="366"/>
      <c r="H257" s="76"/>
      <c r="I257" s="220"/>
    </row>
    <row r="258" spans="1:9" ht="22.5" customHeight="1">
      <c r="A258" s="493"/>
      <c r="B258" s="154" t="s">
        <v>65</v>
      </c>
      <c r="C258" s="76" t="s">
        <v>952</v>
      </c>
      <c r="D258" s="103" t="s">
        <v>48</v>
      </c>
      <c r="E258" s="103">
        <v>2</v>
      </c>
      <c r="F258" s="76"/>
      <c r="G258" s="366"/>
      <c r="H258" s="76"/>
      <c r="I258" s="220"/>
    </row>
    <row r="259" spans="1:9" ht="22.5" customHeight="1">
      <c r="A259" s="493"/>
      <c r="B259" s="154" t="s">
        <v>66</v>
      </c>
      <c r="C259" s="76" t="s">
        <v>207</v>
      </c>
      <c r="D259" s="103" t="s">
        <v>95</v>
      </c>
      <c r="E259" s="103">
        <v>1</v>
      </c>
      <c r="F259" s="76"/>
      <c r="G259" s="366"/>
      <c r="H259" s="76"/>
      <c r="I259" s="220"/>
    </row>
    <row r="260" spans="1:9" ht="22.5" customHeight="1">
      <c r="A260" s="493" t="s">
        <v>244</v>
      </c>
      <c r="B260" s="154"/>
      <c r="C260" s="76" t="s">
        <v>208</v>
      </c>
      <c r="D260" s="103"/>
      <c r="E260" s="103"/>
      <c r="F260" s="76"/>
      <c r="G260" s="366"/>
      <c r="H260" s="76"/>
      <c r="I260" s="220"/>
    </row>
    <row r="261" spans="1:9" ht="22.5" customHeight="1">
      <c r="A261" s="493"/>
      <c r="B261" s="154" t="s">
        <v>63</v>
      </c>
      <c r="C261" s="231" t="s">
        <v>223</v>
      </c>
      <c r="D261" s="103" t="s">
        <v>48</v>
      </c>
      <c r="E261" s="103">
        <v>2</v>
      </c>
      <c r="F261" s="76"/>
      <c r="G261" s="366"/>
      <c r="H261" s="76"/>
      <c r="I261" s="220"/>
    </row>
    <row r="262" spans="1:9" ht="22.5" customHeight="1">
      <c r="A262" s="493"/>
      <c r="B262" s="154" t="s">
        <v>64</v>
      </c>
      <c r="C262" s="76" t="s">
        <v>224</v>
      </c>
      <c r="D262" s="103" t="s">
        <v>48</v>
      </c>
      <c r="E262" s="103">
        <v>2</v>
      </c>
      <c r="F262" s="220"/>
      <c r="G262" s="367"/>
      <c r="H262" s="220"/>
      <c r="I262" s="220"/>
    </row>
    <row r="263" spans="1:9" s="152" customFormat="1" ht="22.5" customHeight="1">
      <c r="A263" s="493"/>
      <c r="B263" s="154" t="s">
        <v>65</v>
      </c>
      <c r="C263" s="231" t="s">
        <v>209</v>
      </c>
      <c r="D263" s="103" t="s">
        <v>214</v>
      </c>
      <c r="E263" s="103">
        <v>1</v>
      </c>
      <c r="F263" s="224"/>
      <c r="G263" s="367"/>
      <c r="H263" s="220"/>
      <c r="I263" s="224"/>
    </row>
    <row r="264" spans="1:9" ht="22.5" customHeight="1">
      <c r="A264" s="76" t="s">
        <v>232</v>
      </c>
      <c r="B264" s="491" t="s">
        <v>210</v>
      </c>
      <c r="C264" s="491"/>
      <c r="D264" s="103"/>
      <c r="E264" s="103"/>
      <c r="F264" s="220"/>
      <c r="G264" s="367"/>
      <c r="H264" s="220"/>
      <c r="I264" s="220"/>
    </row>
    <row r="265" spans="1:9" ht="22.5" customHeight="1">
      <c r="A265" s="76" t="s">
        <v>701</v>
      </c>
      <c r="B265" s="489" t="s">
        <v>211</v>
      </c>
      <c r="C265" s="489"/>
      <c r="D265" s="103" t="s">
        <v>214</v>
      </c>
      <c r="E265" s="103">
        <v>1</v>
      </c>
      <c r="F265" s="220"/>
      <c r="G265" s="367"/>
      <c r="H265" s="220"/>
      <c r="I265" s="220"/>
    </row>
    <row r="266" spans="1:9" s="152" customFormat="1" ht="22.5" customHeight="1">
      <c r="A266" s="76" t="s">
        <v>702</v>
      </c>
      <c r="B266" s="489" t="s">
        <v>212</v>
      </c>
      <c r="C266" s="489"/>
      <c r="D266" s="103" t="s">
        <v>0</v>
      </c>
      <c r="E266" s="103">
        <f>2*2</f>
        <v>4</v>
      </c>
      <c r="F266" s="224"/>
      <c r="G266" s="368"/>
      <c r="H266" s="224"/>
      <c r="I266" s="224"/>
    </row>
    <row r="267" spans="1:9" ht="22.5" customHeight="1">
      <c r="A267" s="76" t="s">
        <v>233</v>
      </c>
      <c r="B267" s="511" t="s">
        <v>217</v>
      </c>
      <c r="C267" s="511"/>
      <c r="D267" s="512"/>
      <c r="E267" s="512"/>
      <c r="F267" s="220"/>
      <c r="G267" s="367"/>
      <c r="H267" s="220"/>
      <c r="I267" s="220"/>
    </row>
    <row r="268" spans="1:9" ht="22.5" customHeight="1">
      <c r="A268" s="101" t="s">
        <v>745</v>
      </c>
      <c r="B268" s="513" t="s">
        <v>715</v>
      </c>
      <c r="C268" s="513"/>
      <c r="D268" s="99"/>
      <c r="E268" s="99"/>
      <c r="F268" s="220"/>
      <c r="G268" s="367"/>
      <c r="H268" s="220"/>
      <c r="I268" s="220"/>
    </row>
    <row r="269" spans="1:9" ht="22.5" customHeight="1">
      <c r="A269" s="76"/>
      <c r="B269" s="141" t="s">
        <v>127</v>
      </c>
      <c r="C269" s="126" t="s">
        <v>1102</v>
      </c>
      <c r="D269" s="320" t="s">
        <v>746</v>
      </c>
      <c r="E269" s="225">
        <v>80950</v>
      </c>
      <c r="F269" s="220"/>
      <c r="G269" s="367"/>
      <c r="H269" s="220"/>
      <c r="I269" s="220"/>
    </row>
    <row r="270" spans="1:9" ht="22.5" customHeight="1">
      <c r="A270" s="76"/>
      <c r="B270" s="141" t="s">
        <v>130</v>
      </c>
      <c r="C270" s="126" t="s">
        <v>828</v>
      </c>
      <c r="D270" s="320" t="s">
        <v>829</v>
      </c>
      <c r="E270" s="225">
        <v>5100</v>
      </c>
      <c r="F270" s="220"/>
      <c r="G270" s="367"/>
      <c r="H270" s="220"/>
      <c r="I270" s="220"/>
    </row>
    <row r="271" spans="1:9" ht="22.5" customHeight="1">
      <c r="A271" s="76"/>
      <c r="B271" s="142" t="s">
        <v>177</v>
      </c>
      <c r="C271" s="143" t="s">
        <v>716</v>
      </c>
      <c r="D271" s="99"/>
      <c r="E271" s="99"/>
      <c r="F271" s="220"/>
      <c r="G271" s="367"/>
      <c r="H271" s="220"/>
      <c r="I271" s="220"/>
    </row>
    <row r="272" spans="1:9" ht="22.5" customHeight="1">
      <c r="A272" s="76"/>
      <c r="B272" s="144" t="s">
        <v>611</v>
      </c>
      <c r="C272" s="145" t="s">
        <v>748</v>
      </c>
      <c r="D272" s="99" t="s">
        <v>598</v>
      </c>
      <c r="E272" s="99">
        <f>E62</f>
        <v>10</v>
      </c>
      <c r="F272" s="220"/>
      <c r="G272" s="367"/>
      <c r="H272" s="220"/>
      <c r="I272" s="220"/>
    </row>
    <row r="273" spans="1:9" ht="22.5" customHeight="1">
      <c r="A273" s="76"/>
      <c r="B273" s="144" t="s">
        <v>612</v>
      </c>
      <c r="C273" s="145" t="s">
        <v>747</v>
      </c>
      <c r="D273" s="221"/>
      <c r="E273" s="221"/>
      <c r="F273" s="220"/>
      <c r="G273" s="367"/>
      <c r="H273" s="220"/>
      <c r="I273" s="220"/>
    </row>
    <row r="274" spans="1:9" ht="22.5" customHeight="1">
      <c r="A274" s="76"/>
      <c r="B274" s="144" t="s">
        <v>127</v>
      </c>
      <c r="C274" s="145" t="s">
        <v>132</v>
      </c>
      <c r="D274" s="99" t="s">
        <v>598</v>
      </c>
      <c r="E274" s="102">
        <f>E51</f>
        <v>30</v>
      </c>
      <c r="F274" s="220"/>
      <c r="G274" s="367"/>
      <c r="H274" s="220"/>
      <c r="I274" s="220"/>
    </row>
    <row r="275" spans="1:9" ht="22.5" customHeight="1">
      <c r="A275" s="76"/>
      <c r="B275" s="144" t="s">
        <v>613</v>
      </c>
      <c r="C275" s="145" t="s">
        <v>826</v>
      </c>
      <c r="D275" s="514" t="s">
        <v>114</v>
      </c>
      <c r="E275" s="514"/>
      <c r="F275" s="220"/>
      <c r="G275" s="367"/>
      <c r="H275" s="220"/>
      <c r="I275" s="220"/>
    </row>
    <row r="276" spans="1:9" ht="22.5" customHeight="1">
      <c r="A276" s="76"/>
      <c r="B276" s="226" t="s">
        <v>613</v>
      </c>
      <c r="C276" s="145" t="s">
        <v>717</v>
      </c>
      <c r="D276" s="99" t="s">
        <v>598</v>
      </c>
      <c r="E276" s="99">
        <f>E92</f>
        <v>5</v>
      </c>
      <c r="F276" s="220"/>
      <c r="G276" s="367"/>
      <c r="H276" s="220"/>
      <c r="I276" s="220"/>
    </row>
    <row r="277" spans="1:9" ht="22.5" customHeight="1">
      <c r="A277" s="76"/>
      <c r="B277" s="226" t="s">
        <v>614</v>
      </c>
      <c r="C277" s="145" t="s">
        <v>718</v>
      </c>
      <c r="D277" s="99"/>
      <c r="E277" s="99"/>
      <c r="F277" s="220"/>
      <c r="G277" s="367"/>
      <c r="H277" s="220"/>
      <c r="I277" s="220"/>
    </row>
    <row r="278" spans="1:9" ht="22.5" customHeight="1">
      <c r="A278" s="76"/>
      <c r="B278" s="226" t="s">
        <v>127</v>
      </c>
      <c r="C278" s="145" t="s">
        <v>602</v>
      </c>
      <c r="D278" s="99" t="s">
        <v>48</v>
      </c>
      <c r="E278" s="99">
        <f>E72+E73</f>
        <v>4</v>
      </c>
      <c r="F278" s="220"/>
      <c r="G278" s="367"/>
      <c r="H278" s="220"/>
      <c r="I278" s="220"/>
    </row>
    <row r="279" spans="1:9" ht="22.5" customHeight="1">
      <c r="A279" s="76"/>
      <c r="B279" s="226" t="s">
        <v>130</v>
      </c>
      <c r="C279" s="145" t="s">
        <v>603</v>
      </c>
      <c r="D279" s="99" t="s">
        <v>48</v>
      </c>
      <c r="E279" s="99">
        <f>E74+E76</f>
        <v>8</v>
      </c>
      <c r="F279" s="220"/>
      <c r="G279" s="367"/>
      <c r="H279" s="220"/>
      <c r="I279" s="220"/>
    </row>
    <row r="280" spans="1:9" ht="22.5" customHeight="1">
      <c r="A280" s="76"/>
      <c r="B280" s="226" t="s">
        <v>177</v>
      </c>
      <c r="C280" s="145" t="s">
        <v>604</v>
      </c>
      <c r="D280" s="99" t="s">
        <v>48</v>
      </c>
      <c r="E280" s="99">
        <f>E75+E77</f>
        <v>4</v>
      </c>
      <c r="F280" s="220"/>
      <c r="G280" s="367"/>
      <c r="H280" s="220"/>
      <c r="I280" s="220"/>
    </row>
    <row r="281" spans="1:9" ht="22.5" customHeight="1">
      <c r="A281" s="76"/>
      <c r="B281" s="226" t="s">
        <v>180</v>
      </c>
      <c r="C281" s="145" t="s">
        <v>605</v>
      </c>
      <c r="D281" s="99" t="s">
        <v>114</v>
      </c>
      <c r="E281" s="99"/>
      <c r="F281" s="220"/>
      <c r="G281" s="367"/>
      <c r="H281" s="220"/>
      <c r="I281" s="220"/>
    </row>
    <row r="282" spans="1:9" ht="22.5" customHeight="1">
      <c r="A282" s="76"/>
      <c r="B282" s="226" t="s">
        <v>250</v>
      </c>
      <c r="C282" s="145" t="s">
        <v>607</v>
      </c>
      <c r="D282" s="99" t="s">
        <v>598</v>
      </c>
      <c r="E282" s="99">
        <f>E78+E79</f>
        <v>12</v>
      </c>
      <c r="F282" s="220"/>
      <c r="G282" s="367"/>
      <c r="H282" s="220"/>
      <c r="I282" s="220"/>
    </row>
    <row r="283" spans="1:9" ht="22.5" customHeight="1">
      <c r="A283" s="76"/>
      <c r="B283" s="226" t="s">
        <v>811</v>
      </c>
      <c r="C283" s="145" t="s">
        <v>608</v>
      </c>
      <c r="D283" s="99" t="s">
        <v>598</v>
      </c>
      <c r="E283" s="99">
        <f>E80</f>
        <v>12</v>
      </c>
      <c r="F283" s="220"/>
      <c r="G283" s="367"/>
      <c r="H283" s="220"/>
      <c r="I283" s="220"/>
    </row>
    <row r="284" spans="1:9" ht="22.5" customHeight="1">
      <c r="A284" s="76"/>
      <c r="B284" s="226" t="s">
        <v>812</v>
      </c>
      <c r="C284" s="145" t="s">
        <v>132</v>
      </c>
      <c r="D284" s="99" t="s">
        <v>598</v>
      </c>
      <c r="E284" s="99">
        <f>E81</f>
        <v>12</v>
      </c>
      <c r="F284" s="220"/>
      <c r="G284" s="367"/>
      <c r="H284" s="220"/>
      <c r="I284" s="220"/>
    </row>
    <row r="285" spans="1:9" ht="22.5" customHeight="1">
      <c r="A285" s="76"/>
      <c r="B285" s="226" t="s">
        <v>615</v>
      </c>
      <c r="C285" s="145" t="s">
        <v>719</v>
      </c>
      <c r="D285" s="99"/>
      <c r="E285" s="99"/>
      <c r="F285" s="220"/>
      <c r="G285" s="367"/>
      <c r="H285" s="220"/>
      <c r="I285" s="220"/>
    </row>
    <row r="286" spans="1:9" ht="22.5" customHeight="1">
      <c r="A286" s="76"/>
      <c r="B286" s="226" t="s">
        <v>127</v>
      </c>
      <c r="C286" s="145" t="s">
        <v>602</v>
      </c>
      <c r="D286" s="99" t="s">
        <v>48</v>
      </c>
      <c r="E286" s="99">
        <f>E107</f>
        <v>2</v>
      </c>
      <c r="F286" s="220"/>
      <c r="G286" s="367"/>
      <c r="H286" s="220"/>
      <c r="I286" s="220"/>
    </row>
    <row r="287" spans="1:9" ht="22.5" customHeight="1">
      <c r="A287" s="76"/>
      <c r="B287" s="226" t="s">
        <v>130</v>
      </c>
      <c r="C287" s="145" t="s">
        <v>838</v>
      </c>
      <c r="D287" s="99" t="s">
        <v>48</v>
      </c>
      <c r="E287" s="99">
        <f>E109+E110</f>
        <v>4</v>
      </c>
      <c r="F287" s="220"/>
      <c r="G287" s="367"/>
      <c r="H287" s="220"/>
      <c r="I287" s="220"/>
    </row>
    <row r="288" spans="1:9" ht="22.5" customHeight="1">
      <c r="A288" s="76"/>
      <c r="B288" s="226" t="s">
        <v>177</v>
      </c>
      <c r="C288" s="145" t="s">
        <v>607</v>
      </c>
      <c r="D288" s="99" t="s">
        <v>48</v>
      </c>
      <c r="E288" s="99">
        <f>E111/3</f>
        <v>2</v>
      </c>
      <c r="F288" s="220"/>
      <c r="G288" s="367"/>
      <c r="H288" s="220"/>
      <c r="I288" s="220"/>
    </row>
    <row r="289" spans="1:9" ht="22.5" customHeight="1">
      <c r="A289" s="76"/>
      <c r="B289" s="226" t="s">
        <v>180</v>
      </c>
      <c r="C289" s="145" t="s">
        <v>839</v>
      </c>
      <c r="D289" s="99" t="s">
        <v>48</v>
      </c>
      <c r="E289" s="99">
        <f>E112/3</f>
        <v>2</v>
      </c>
      <c r="F289" s="220"/>
      <c r="G289" s="367"/>
      <c r="H289" s="220"/>
      <c r="I289" s="220"/>
    </row>
    <row r="290" spans="1:9" ht="22.5" customHeight="1">
      <c r="A290" s="76"/>
      <c r="B290" s="226" t="s">
        <v>250</v>
      </c>
      <c r="C290" s="145" t="s">
        <v>132</v>
      </c>
      <c r="D290" s="99" t="s">
        <v>48</v>
      </c>
      <c r="E290" s="99">
        <f>E113/3</f>
        <v>2</v>
      </c>
      <c r="F290" s="220"/>
      <c r="G290" s="367"/>
      <c r="H290" s="220"/>
      <c r="I290" s="220"/>
    </row>
    <row r="291" spans="1:9" ht="22.5" customHeight="1">
      <c r="A291" s="76"/>
      <c r="B291" s="226" t="s">
        <v>616</v>
      </c>
      <c r="C291" s="145" t="s">
        <v>720</v>
      </c>
      <c r="D291" s="99" t="s">
        <v>0</v>
      </c>
      <c r="E291" s="99">
        <f>E119</f>
        <v>6</v>
      </c>
      <c r="F291" s="220"/>
      <c r="G291" s="367"/>
      <c r="H291" s="220"/>
      <c r="I291" s="220"/>
    </row>
    <row r="292" spans="1:9" ht="22.5" customHeight="1">
      <c r="A292" s="76"/>
      <c r="B292" s="226" t="s">
        <v>617</v>
      </c>
      <c r="C292" s="145" t="s">
        <v>721</v>
      </c>
      <c r="D292" s="99" t="s">
        <v>62</v>
      </c>
      <c r="E292" s="99">
        <f>E126</f>
        <v>2</v>
      </c>
      <c r="F292" s="220"/>
      <c r="G292" s="367"/>
      <c r="H292" s="220"/>
      <c r="I292" s="220"/>
    </row>
    <row r="293" spans="1:9" ht="22.5" customHeight="1">
      <c r="A293" s="76"/>
      <c r="B293" s="226" t="s">
        <v>722</v>
      </c>
      <c r="C293" s="145" t="s">
        <v>723</v>
      </c>
      <c r="D293" s="99" t="s">
        <v>598</v>
      </c>
      <c r="E293" s="99">
        <v>3</v>
      </c>
      <c r="F293" s="220"/>
      <c r="G293" s="367"/>
      <c r="H293" s="220"/>
      <c r="I293" s="220"/>
    </row>
    <row r="294" spans="1:9" ht="22.5" customHeight="1">
      <c r="A294" s="76"/>
      <c r="B294" s="226" t="s">
        <v>618</v>
      </c>
      <c r="C294" s="145" t="s">
        <v>1001</v>
      </c>
      <c r="D294" s="99" t="s">
        <v>1002</v>
      </c>
      <c r="E294" s="99">
        <f>E296</f>
        <v>600</v>
      </c>
      <c r="F294" s="220"/>
      <c r="G294" s="367"/>
      <c r="H294" s="220"/>
      <c r="I294" s="220"/>
    </row>
    <row r="295" spans="1:9" ht="22.5" customHeight="1">
      <c r="A295" s="76"/>
      <c r="B295" s="226" t="s">
        <v>725</v>
      </c>
      <c r="C295" s="145" t="s">
        <v>724</v>
      </c>
      <c r="D295" s="321"/>
      <c r="E295" s="321"/>
      <c r="F295" s="220"/>
      <c r="G295" s="367"/>
      <c r="H295" s="220"/>
      <c r="I295" s="220"/>
    </row>
    <row r="296" spans="1:9" ht="22.5" customHeight="1">
      <c r="A296" s="76"/>
      <c r="B296" s="226" t="s">
        <v>127</v>
      </c>
      <c r="C296" s="145" t="s">
        <v>1003</v>
      </c>
      <c r="D296" s="321" t="s">
        <v>46</v>
      </c>
      <c r="E296" s="321">
        <v>600</v>
      </c>
      <c r="F296" s="220"/>
      <c r="G296" s="367"/>
      <c r="H296" s="220"/>
      <c r="I296" s="220"/>
    </row>
    <row r="297" spans="1:9" ht="22.5" customHeight="1">
      <c r="A297" s="76"/>
      <c r="B297" s="226" t="s">
        <v>727</v>
      </c>
      <c r="C297" s="145" t="s">
        <v>726</v>
      </c>
      <c r="D297" s="99" t="s">
        <v>62</v>
      </c>
      <c r="E297" s="99">
        <v>1</v>
      </c>
      <c r="F297" s="220"/>
      <c r="G297" s="367"/>
      <c r="H297" s="220"/>
      <c r="I297" s="220"/>
    </row>
    <row r="298" spans="1:9" ht="22.5" customHeight="1">
      <c r="A298" s="76"/>
      <c r="B298" s="227" t="s">
        <v>729</v>
      </c>
      <c r="C298" s="145" t="s">
        <v>728</v>
      </c>
      <c r="D298" s="514" t="s">
        <v>114</v>
      </c>
      <c r="E298" s="514"/>
      <c r="F298" s="220"/>
      <c r="G298" s="367"/>
      <c r="H298" s="220"/>
      <c r="I298" s="220"/>
    </row>
    <row r="299" spans="1:9" ht="22.5" customHeight="1">
      <c r="A299" s="76"/>
      <c r="B299" s="226" t="s">
        <v>730</v>
      </c>
      <c r="C299" s="145" t="s">
        <v>844</v>
      </c>
      <c r="D299" s="99" t="s">
        <v>46</v>
      </c>
      <c r="E299" s="99">
        <v>20</v>
      </c>
      <c r="F299" s="220"/>
      <c r="G299" s="367"/>
      <c r="H299" s="220"/>
      <c r="I299" s="220"/>
    </row>
    <row r="300" spans="1:9" ht="22.5" customHeight="1">
      <c r="A300" s="76"/>
      <c r="B300" s="226" t="s">
        <v>732</v>
      </c>
      <c r="C300" s="145" t="s">
        <v>830</v>
      </c>
      <c r="D300" s="103" t="s">
        <v>5</v>
      </c>
      <c r="E300" s="103">
        <v>1</v>
      </c>
      <c r="F300" s="220"/>
      <c r="G300" s="367"/>
      <c r="H300" s="220"/>
      <c r="I300" s="220"/>
    </row>
    <row r="301" spans="1:9" ht="22.5" customHeight="1">
      <c r="A301" s="76"/>
      <c r="B301" s="226" t="s">
        <v>734</v>
      </c>
      <c r="C301" s="145" t="s">
        <v>731</v>
      </c>
      <c r="D301" s="99" t="s">
        <v>95</v>
      </c>
      <c r="E301" s="99">
        <v>1</v>
      </c>
      <c r="F301" s="220"/>
      <c r="G301" s="367"/>
      <c r="H301" s="220"/>
      <c r="I301" s="220"/>
    </row>
    <row r="302" spans="1:9" ht="22.5" customHeight="1">
      <c r="A302" s="76"/>
      <c r="B302" s="141" t="s">
        <v>736</v>
      </c>
      <c r="C302" s="145" t="s">
        <v>733</v>
      </c>
      <c r="D302" s="99" t="s">
        <v>46</v>
      </c>
      <c r="E302" s="321">
        <v>600</v>
      </c>
      <c r="F302" s="220"/>
      <c r="G302" s="367"/>
      <c r="H302" s="220"/>
      <c r="I302" s="220"/>
    </row>
    <row r="303" spans="1:9" ht="22.5" customHeight="1">
      <c r="A303" s="76"/>
      <c r="B303" s="141" t="s">
        <v>738</v>
      </c>
      <c r="C303" s="145" t="s">
        <v>735</v>
      </c>
      <c r="D303" s="99" t="s">
        <v>95</v>
      </c>
      <c r="E303" s="99">
        <v>1</v>
      </c>
      <c r="F303" s="220"/>
      <c r="G303" s="367"/>
      <c r="H303" s="220"/>
      <c r="I303" s="220"/>
    </row>
    <row r="304" spans="1:9" ht="22.5" customHeight="1">
      <c r="A304" s="76"/>
      <c r="B304" s="226" t="s">
        <v>740</v>
      </c>
      <c r="C304" s="145" t="s">
        <v>831</v>
      </c>
      <c r="D304" s="99" t="s">
        <v>95</v>
      </c>
      <c r="E304" s="99">
        <v>1</v>
      </c>
      <c r="F304" s="220"/>
      <c r="G304" s="367"/>
      <c r="H304" s="220"/>
      <c r="I304" s="220"/>
    </row>
    <row r="305" spans="1:9" ht="22.5" customHeight="1">
      <c r="A305" s="76"/>
      <c r="B305" s="226" t="s">
        <v>742</v>
      </c>
      <c r="C305" s="145" t="s">
        <v>739</v>
      </c>
      <c r="D305" s="99" t="s">
        <v>95</v>
      </c>
      <c r="E305" s="99">
        <v>1</v>
      </c>
      <c r="F305" s="220"/>
      <c r="G305" s="367"/>
      <c r="H305" s="220"/>
      <c r="I305" s="220"/>
    </row>
    <row r="306" spans="1:9" ht="22.5" customHeight="1">
      <c r="A306" s="76"/>
      <c r="B306" s="227" t="s">
        <v>744</v>
      </c>
      <c r="C306" s="145" t="s">
        <v>741</v>
      </c>
      <c r="D306" s="99" t="s">
        <v>95</v>
      </c>
      <c r="E306" s="99">
        <v>1</v>
      </c>
      <c r="F306" s="220"/>
      <c r="G306" s="367"/>
      <c r="H306" s="220"/>
      <c r="I306" s="220"/>
    </row>
    <row r="307" spans="1:9" ht="22.5" customHeight="1">
      <c r="A307" s="76"/>
      <c r="B307" s="227" t="s">
        <v>756</v>
      </c>
      <c r="C307" s="145" t="s">
        <v>743</v>
      </c>
      <c r="D307" s="99" t="s">
        <v>95</v>
      </c>
      <c r="E307" s="99">
        <v>1</v>
      </c>
      <c r="F307" s="220"/>
      <c r="G307" s="367"/>
      <c r="H307" s="220"/>
      <c r="I307" s="220"/>
    </row>
    <row r="308" spans="1:9" ht="22.5" customHeight="1">
      <c r="A308" s="76"/>
      <c r="B308" s="227" t="s">
        <v>757</v>
      </c>
      <c r="C308" s="145" t="s">
        <v>755</v>
      </c>
      <c r="D308" s="99" t="s">
        <v>62</v>
      </c>
      <c r="E308" s="99">
        <v>1</v>
      </c>
      <c r="F308" s="220"/>
      <c r="G308" s="367"/>
      <c r="H308" s="220"/>
      <c r="I308" s="220"/>
    </row>
    <row r="309" spans="1:9" ht="22.5" customHeight="1">
      <c r="A309" s="76"/>
      <c r="B309" s="227" t="s">
        <v>845</v>
      </c>
      <c r="C309" s="145" t="s">
        <v>753</v>
      </c>
      <c r="D309" s="99" t="s">
        <v>832</v>
      </c>
      <c r="E309" s="99">
        <v>4</v>
      </c>
      <c r="F309" s="220"/>
      <c r="G309" s="367"/>
      <c r="H309" s="220"/>
      <c r="I309" s="220"/>
    </row>
    <row r="310" spans="1:9" ht="22.5" customHeight="1">
      <c r="A310" s="76"/>
      <c r="B310" s="154" t="s">
        <v>1004</v>
      </c>
      <c r="C310" s="145" t="s">
        <v>754</v>
      </c>
      <c r="D310" s="99" t="s">
        <v>0</v>
      </c>
      <c r="E310" s="99">
        <v>1</v>
      </c>
      <c r="F310" s="220"/>
      <c r="G310" s="367"/>
      <c r="H310" s="220"/>
      <c r="I310" s="220"/>
    </row>
    <row r="311" spans="1:9" ht="22.5" customHeight="1">
      <c r="A311" s="493" t="s">
        <v>238</v>
      </c>
      <c r="B311" s="489" t="s">
        <v>1176</v>
      </c>
      <c r="C311" s="489"/>
      <c r="D311" s="237"/>
      <c r="E311" s="237"/>
      <c r="F311" s="220"/>
      <c r="G311" s="367"/>
      <c r="H311" s="220"/>
      <c r="I311" s="220"/>
    </row>
    <row r="312" spans="1:9" ht="22.5" customHeight="1">
      <c r="A312" s="493"/>
      <c r="B312" s="96" t="s">
        <v>611</v>
      </c>
      <c r="C312" s="76" t="s">
        <v>750</v>
      </c>
      <c r="D312" s="103" t="s">
        <v>95</v>
      </c>
      <c r="E312" s="103">
        <v>1</v>
      </c>
      <c r="F312" s="220"/>
      <c r="G312" s="367"/>
      <c r="H312" s="220"/>
      <c r="I312" s="220"/>
    </row>
    <row r="313" spans="1:9" ht="22.5" customHeight="1">
      <c r="A313" s="493"/>
      <c r="B313" s="96" t="s">
        <v>612</v>
      </c>
      <c r="C313" s="76" t="s">
        <v>751</v>
      </c>
      <c r="D313" s="103" t="s">
        <v>95</v>
      </c>
      <c r="E313" s="103">
        <v>1</v>
      </c>
      <c r="F313" s="220"/>
      <c r="G313" s="367"/>
      <c r="H313" s="220"/>
      <c r="I313" s="220"/>
    </row>
    <row r="314" spans="1:9" ht="22.5" customHeight="1">
      <c r="A314" s="493"/>
      <c r="B314" s="96" t="s">
        <v>613</v>
      </c>
      <c r="C314" s="76" t="s">
        <v>752</v>
      </c>
      <c r="D314" s="103" t="s">
        <v>95</v>
      </c>
      <c r="E314" s="103">
        <v>1</v>
      </c>
      <c r="F314" s="220"/>
      <c r="G314" s="367"/>
      <c r="H314" s="220"/>
      <c r="I314" s="220"/>
    </row>
    <row r="315" spans="1:9" ht="22.5" customHeight="1">
      <c r="A315" s="493"/>
      <c r="B315" s="96" t="s">
        <v>614</v>
      </c>
      <c r="C315" s="76" t="s">
        <v>1244</v>
      </c>
      <c r="D315" s="103" t="s">
        <v>62</v>
      </c>
      <c r="E315" s="103">
        <v>1</v>
      </c>
      <c r="F315" s="220"/>
      <c r="G315" s="367"/>
      <c r="H315" s="220"/>
      <c r="I315" s="220"/>
    </row>
    <row r="316" spans="1:9" ht="22.5" customHeight="1">
      <c r="A316" s="493"/>
      <c r="B316" s="96" t="s">
        <v>615</v>
      </c>
      <c r="C316" s="76" t="s">
        <v>1177</v>
      </c>
      <c r="D316" s="103" t="s">
        <v>0</v>
      </c>
      <c r="E316" s="103">
        <v>1</v>
      </c>
      <c r="F316" s="220"/>
      <c r="G316" s="367"/>
      <c r="H316" s="220"/>
      <c r="I316" s="220"/>
    </row>
    <row r="317" spans="1:9" ht="22.5" customHeight="1">
      <c r="A317" s="493" t="s">
        <v>810</v>
      </c>
      <c r="B317" s="489" t="s">
        <v>834</v>
      </c>
      <c r="C317" s="489"/>
      <c r="D317" s="492"/>
      <c r="E317" s="492"/>
      <c r="F317" s="220"/>
      <c r="G317" s="367"/>
      <c r="H317" s="220"/>
      <c r="I317" s="220"/>
    </row>
    <row r="318" spans="1:9" ht="22.5" customHeight="1">
      <c r="A318" s="493"/>
      <c r="B318" s="227" t="s">
        <v>611</v>
      </c>
      <c r="C318" s="145" t="s">
        <v>1104</v>
      </c>
      <c r="D318" s="99" t="s">
        <v>62</v>
      </c>
      <c r="E318" s="99">
        <v>2</v>
      </c>
      <c r="F318" s="220"/>
      <c r="G318" s="367"/>
      <c r="H318" s="220"/>
      <c r="I318" s="220"/>
    </row>
    <row r="319" spans="1:9" ht="22.5" customHeight="1">
      <c r="A319" s="493"/>
      <c r="B319" s="227" t="s">
        <v>612</v>
      </c>
      <c r="C319" s="145" t="s">
        <v>1103</v>
      </c>
      <c r="D319" s="99" t="s">
        <v>62</v>
      </c>
      <c r="E319" s="99">
        <v>1</v>
      </c>
      <c r="F319" s="220"/>
      <c r="G319" s="367"/>
      <c r="H319" s="220"/>
      <c r="I319" s="220"/>
    </row>
    <row r="320" spans="1:9" ht="22.5" customHeight="1">
      <c r="A320" s="493" t="s">
        <v>837</v>
      </c>
      <c r="B320" s="489" t="s">
        <v>921</v>
      </c>
      <c r="C320" s="489"/>
      <c r="D320" s="237"/>
      <c r="E320" s="237"/>
      <c r="F320" s="220"/>
      <c r="G320" s="367"/>
      <c r="H320" s="220"/>
      <c r="I320" s="220"/>
    </row>
    <row r="321" spans="1:9" ht="22.5" customHeight="1">
      <c r="A321" s="493"/>
      <c r="B321" s="96" t="s">
        <v>611</v>
      </c>
      <c r="C321" s="231" t="s">
        <v>922</v>
      </c>
      <c r="D321" s="103" t="s">
        <v>5</v>
      </c>
      <c r="E321" s="103">
        <v>1</v>
      </c>
      <c r="F321" s="220"/>
      <c r="G321" s="367"/>
      <c r="H321" s="220"/>
      <c r="I321" s="220"/>
    </row>
    <row r="322" spans="1:9" ht="22.5" customHeight="1">
      <c r="A322" s="493"/>
      <c r="B322" s="96" t="s">
        <v>612</v>
      </c>
      <c r="C322" s="231" t="s">
        <v>923</v>
      </c>
      <c r="D322" s="103" t="s">
        <v>5</v>
      </c>
      <c r="E322" s="103">
        <v>1</v>
      </c>
      <c r="F322" s="220"/>
      <c r="G322" s="367"/>
      <c r="H322" s="220"/>
      <c r="I322" s="220"/>
    </row>
    <row r="323" spans="1:9" ht="22.5" customHeight="1">
      <c r="A323" s="76" t="s">
        <v>924</v>
      </c>
      <c r="B323" s="489" t="s">
        <v>919</v>
      </c>
      <c r="C323" s="489"/>
      <c r="D323" s="103" t="s">
        <v>95</v>
      </c>
      <c r="E323" s="103">
        <v>1</v>
      </c>
      <c r="F323" s="220"/>
      <c r="G323" s="367"/>
      <c r="H323" s="220"/>
      <c r="I323" s="220"/>
    </row>
    <row r="324" spans="1:9" ht="22.5" customHeight="1">
      <c r="A324" s="76" t="s">
        <v>1223</v>
      </c>
      <c r="B324" s="489" t="s">
        <v>1226</v>
      </c>
      <c r="C324" s="489"/>
      <c r="D324" s="103" t="s">
        <v>829</v>
      </c>
      <c r="E324" s="103">
        <v>10120</v>
      </c>
      <c r="F324" s="220"/>
      <c r="G324" s="367"/>
      <c r="H324" s="220"/>
      <c r="I324" s="220"/>
    </row>
    <row r="325" spans="1:9" ht="22.5" customHeight="1">
      <c r="A325" s="76" t="s">
        <v>1224</v>
      </c>
      <c r="B325" s="489" t="s">
        <v>1227</v>
      </c>
      <c r="C325" s="489"/>
      <c r="D325" s="103" t="s">
        <v>95</v>
      </c>
      <c r="E325" s="103">
        <v>1</v>
      </c>
      <c r="F325" s="220"/>
      <c r="G325" s="367"/>
      <c r="H325" s="220"/>
      <c r="I325" s="220"/>
    </row>
    <row r="326" spans="1:9" ht="22.5" customHeight="1">
      <c r="A326" s="76" t="s">
        <v>1225</v>
      </c>
      <c r="B326" s="489" t="s">
        <v>1228</v>
      </c>
      <c r="C326" s="489"/>
      <c r="D326" s="103" t="s">
        <v>95</v>
      </c>
      <c r="E326" s="103">
        <v>1</v>
      </c>
      <c r="F326" s="220"/>
      <c r="G326" s="367"/>
      <c r="H326" s="220"/>
      <c r="I326" s="220"/>
    </row>
    <row r="327" spans="1:9" ht="22.5" customHeight="1">
      <c r="A327" s="76" t="s">
        <v>234</v>
      </c>
      <c r="B327" s="491" t="s">
        <v>227</v>
      </c>
      <c r="C327" s="491"/>
      <c r="D327" s="103"/>
      <c r="E327" s="103"/>
      <c r="F327" s="220"/>
      <c r="G327" s="367"/>
      <c r="H327" s="220"/>
      <c r="I327" s="220"/>
    </row>
    <row r="328" spans="1:9" ht="22.5" customHeight="1">
      <c r="A328" s="155" t="s">
        <v>239</v>
      </c>
      <c r="B328" s="489" t="s">
        <v>236</v>
      </c>
      <c r="C328" s="489"/>
      <c r="D328" s="103" t="s">
        <v>214</v>
      </c>
      <c r="E328" s="103">
        <v>1</v>
      </c>
      <c r="F328" s="220"/>
      <c r="G328" s="367"/>
      <c r="H328" s="220"/>
      <c r="I328" s="220"/>
    </row>
    <row r="329" spans="1:9" ht="22.5" customHeight="1">
      <c r="A329" s="155" t="s">
        <v>240</v>
      </c>
      <c r="B329" s="489" t="s">
        <v>985</v>
      </c>
      <c r="C329" s="489"/>
      <c r="D329" s="103" t="s">
        <v>214</v>
      </c>
      <c r="E329" s="103">
        <v>1</v>
      </c>
      <c r="F329" s="220"/>
      <c r="G329" s="367"/>
      <c r="H329" s="220"/>
      <c r="I329" s="220"/>
    </row>
    <row r="330" spans="1:9" ht="22.5" customHeight="1">
      <c r="A330" s="155" t="s">
        <v>241</v>
      </c>
      <c r="B330" s="489" t="s">
        <v>993</v>
      </c>
      <c r="C330" s="489"/>
      <c r="D330" s="103" t="s">
        <v>4</v>
      </c>
      <c r="E330" s="103">
        <v>1</v>
      </c>
      <c r="F330" s="220"/>
      <c r="G330" s="367"/>
      <c r="H330" s="220"/>
      <c r="I330" s="220"/>
    </row>
    <row r="331" spans="1:9" ht="22.5" customHeight="1">
      <c r="A331" s="76" t="s">
        <v>235</v>
      </c>
      <c r="B331" s="491" t="s">
        <v>228</v>
      </c>
      <c r="C331" s="491"/>
      <c r="D331" s="103"/>
      <c r="E331" s="103"/>
      <c r="F331" s="220"/>
      <c r="G331" s="367"/>
      <c r="H331" s="220"/>
      <c r="I331" s="220"/>
    </row>
    <row r="332" spans="1:9" ht="22.5" customHeight="1">
      <c r="A332" s="76" t="s">
        <v>697</v>
      </c>
      <c r="B332" s="489" t="s">
        <v>229</v>
      </c>
      <c r="C332" s="489"/>
      <c r="D332" s="103" t="s">
        <v>214</v>
      </c>
      <c r="E332" s="103">
        <v>1</v>
      </c>
      <c r="F332" s="220"/>
      <c r="G332" s="367"/>
      <c r="H332" s="220"/>
      <c r="I332" s="220"/>
    </row>
    <row r="333" spans="1:9" ht="22.5" customHeight="1">
      <c r="A333" s="76" t="s">
        <v>698</v>
      </c>
      <c r="B333" s="489" t="s">
        <v>759</v>
      </c>
      <c r="C333" s="489"/>
      <c r="D333" s="103" t="s">
        <v>214</v>
      </c>
      <c r="E333" s="103">
        <v>1</v>
      </c>
      <c r="F333" s="220"/>
      <c r="G333" s="367"/>
      <c r="H333" s="220"/>
      <c r="I333" s="220"/>
    </row>
    <row r="334" spans="1:9" ht="22.5" customHeight="1">
      <c r="A334" s="76" t="s">
        <v>699</v>
      </c>
      <c r="B334" s="489" t="s">
        <v>230</v>
      </c>
      <c r="C334" s="489"/>
      <c r="D334" s="103" t="s">
        <v>214</v>
      </c>
      <c r="E334" s="103">
        <v>1</v>
      </c>
      <c r="F334" s="220"/>
      <c r="G334" s="367"/>
      <c r="H334" s="220"/>
      <c r="I334" s="220"/>
    </row>
    <row r="335" spans="1:9" ht="22.5" customHeight="1">
      <c r="A335" s="76" t="s">
        <v>700</v>
      </c>
      <c r="B335" s="489" t="s">
        <v>1178</v>
      </c>
      <c r="C335" s="489"/>
      <c r="D335" s="103" t="s">
        <v>95</v>
      </c>
      <c r="E335" s="103">
        <v>1</v>
      </c>
      <c r="F335" s="220"/>
      <c r="G335" s="367"/>
      <c r="H335" s="220"/>
      <c r="I335" s="220"/>
    </row>
    <row r="336" spans="1:9" ht="22.5" customHeight="1">
      <c r="A336" s="82"/>
      <c r="B336" s="491"/>
      <c r="C336" s="491"/>
      <c r="D336" s="103"/>
      <c r="E336" s="103"/>
      <c r="F336" s="131"/>
      <c r="G336" s="369"/>
    </row>
    <row r="337" spans="1:9" ht="22.5" customHeight="1">
      <c r="A337" s="82"/>
      <c r="B337" s="489"/>
      <c r="C337" s="489"/>
      <c r="D337" s="103"/>
      <c r="E337" s="103"/>
      <c r="F337" s="131"/>
      <c r="G337" s="369"/>
    </row>
    <row r="338" spans="1:9" ht="22.5" customHeight="1">
      <c r="A338" s="153" t="s">
        <v>632</v>
      </c>
      <c r="B338" s="154"/>
      <c r="C338" s="155"/>
      <c r="D338" s="103"/>
      <c r="E338" s="103"/>
      <c r="F338" s="82"/>
      <c r="G338" s="130"/>
      <c r="H338" s="82"/>
    </row>
    <row r="339" spans="1:9" ht="22.5" customHeight="1">
      <c r="A339" s="153" t="s">
        <v>1250</v>
      </c>
      <c r="B339" s="154"/>
      <c r="C339" s="155"/>
      <c r="D339" s="117"/>
      <c r="E339" s="103"/>
      <c r="F339" s="82"/>
      <c r="G339" s="130"/>
      <c r="H339" s="82"/>
    </row>
    <row r="340" spans="1:9" ht="22.5" customHeight="1">
      <c r="A340" s="239"/>
      <c r="B340" s="97"/>
      <c r="C340" s="69"/>
      <c r="D340" s="239"/>
      <c r="E340" s="239"/>
      <c r="F340" s="82"/>
      <c r="G340" s="130"/>
      <c r="H340" s="82"/>
    </row>
    <row r="341" spans="1:9" ht="22.5" customHeight="1">
      <c r="A341" s="239"/>
      <c r="B341" s="97"/>
      <c r="C341" s="69"/>
      <c r="D341" s="239"/>
      <c r="E341" s="239"/>
      <c r="F341" s="82"/>
      <c r="G341" s="130"/>
      <c r="H341" s="82"/>
    </row>
    <row r="342" spans="1:9" s="152" customFormat="1" ht="22.5" customHeight="1">
      <c r="A342" s="490" t="s">
        <v>631</v>
      </c>
      <c r="B342" s="490"/>
      <c r="C342" s="490"/>
      <c r="D342" s="490"/>
      <c r="E342" s="490"/>
      <c r="F342" s="490"/>
      <c r="G342" s="490"/>
      <c r="H342" s="322"/>
      <c r="I342" s="139"/>
    </row>
    <row r="343" spans="1:9" ht="22.5" customHeight="1">
      <c r="A343" s="131"/>
      <c r="B343" s="242"/>
      <c r="C343" s="131"/>
      <c r="D343" s="70"/>
      <c r="E343" s="70"/>
      <c r="F343" s="131"/>
      <c r="G343" s="369"/>
    </row>
    <row r="344" spans="1:9" ht="22.5" customHeight="1">
      <c r="A344" s="499" t="s">
        <v>245</v>
      </c>
      <c r="B344" s="499" t="s">
        <v>246</v>
      </c>
      <c r="C344" s="499"/>
      <c r="D344" s="481" t="s">
        <v>1</v>
      </c>
      <c r="E344" s="481" t="s">
        <v>12</v>
      </c>
      <c r="F344" s="479" t="s">
        <v>13</v>
      </c>
      <c r="G344" s="479"/>
      <c r="H344" s="478" t="s">
        <v>18</v>
      </c>
      <c r="I344" s="478"/>
    </row>
    <row r="345" spans="1:9" s="133" customFormat="1" ht="22.5" customHeight="1">
      <c r="A345" s="499"/>
      <c r="B345" s="499"/>
      <c r="C345" s="499"/>
      <c r="D345" s="481"/>
      <c r="E345" s="481"/>
      <c r="F345" s="229" t="s">
        <v>10</v>
      </c>
      <c r="G345" s="370" t="s">
        <v>19</v>
      </c>
      <c r="H345" s="347" t="s">
        <v>10</v>
      </c>
      <c r="I345" s="347" t="s">
        <v>19</v>
      </c>
    </row>
    <row r="346" spans="1:9" s="133" customFormat="1" ht="22.5" customHeight="1">
      <c r="A346" s="499"/>
      <c r="B346" s="499"/>
      <c r="C346" s="499"/>
      <c r="D346" s="481"/>
      <c r="E346" s="481"/>
      <c r="F346" s="229"/>
      <c r="G346" s="370"/>
      <c r="H346" s="347" t="s">
        <v>20</v>
      </c>
      <c r="I346" s="347" t="s">
        <v>20</v>
      </c>
    </row>
    <row r="347" spans="1:9" ht="22.5" customHeight="1">
      <c r="A347" s="499"/>
      <c r="B347" s="499"/>
      <c r="C347" s="499"/>
      <c r="D347" s="481"/>
      <c r="E347" s="324" t="s">
        <v>15</v>
      </c>
      <c r="F347" s="325" t="s">
        <v>16</v>
      </c>
      <c r="G347" s="371" t="s">
        <v>17</v>
      </c>
      <c r="H347" s="326" t="s">
        <v>22</v>
      </c>
      <c r="I347" s="326" t="s">
        <v>23</v>
      </c>
    </row>
    <row r="348" spans="1:9" ht="22.5" customHeight="1">
      <c r="A348" s="235" t="s">
        <v>273</v>
      </c>
      <c r="B348" s="496" t="s">
        <v>3</v>
      </c>
      <c r="C348" s="496"/>
      <c r="D348" s="496"/>
      <c r="E348" s="496"/>
      <c r="F348" s="243"/>
      <c r="G348" s="372"/>
      <c r="H348" s="345"/>
    </row>
    <row r="349" spans="1:9" ht="22.5" customHeight="1">
      <c r="A349" s="131"/>
      <c r="B349" s="497" t="s">
        <v>114</v>
      </c>
      <c r="C349" s="497"/>
      <c r="D349" s="497"/>
      <c r="E349" s="497"/>
      <c r="F349" s="131"/>
      <c r="G349" s="369"/>
    </row>
    <row r="350" spans="1:9" ht="22.5" customHeight="1">
      <c r="A350" s="135" t="s">
        <v>274</v>
      </c>
      <c r="B350" s="498" t="s">
        <v>89</v>
      </c>
      <c r="C350" s="498"/>
      <c r="D350" s="498"/>
      <c r="E350" s="498"/>
      <c r="F350" s="82"/>
      <c r="G350" s="130"/>
      <c r="H350" s="82"/>
    </row>
    <row r="351" spans="1:9" ht="22.5" customHeight="1">
      <c r="A351" s="499" t="s">
        <v>275</v>
      </c>
      <c r="B351" s="500" t="s">
        <v>253</v>
      </c>
      <c r="C351" s="500"/>
      <c r="D351" s="239"/>
      <c r="E351" s="239"/>
      <c r="F351" s="82"/>
      <c r="G351" s="130"/>
      <c r="H351" s="82"/>
    </row>
    <row r="352" spans="1:9" ht="22.5" customHeight="1">
      <c r="A352" s="499"/>
      <c r="B352" s="118" t="s">
        <v>127</v>
      </c>
      <c r="C352" s="232" t="s">
        <v>247</v>
      </c>
      <c r="D352" s="239" t="s">
        <v>48</v>
      </c>
      <c r="E352" s="239">
        <v>2</v>
      </c>
      <c r="F352" s="82"/>
      <c r="G352" s="130"/>
      <c r="H352" s="82"/>
    </row>
    <row r="353" spans="1:8" ht="22.5" customHeight="1">
      <c r="A353" s="499"/>
      <c r="B353" s="500" t="s">
        <v>256</v>
      </c>
      <c r="C353" s="500"/>
      <c r="D353" s="239"/>
      <c r="E353" s="239"/>
      <c r="F353" s="82"/>
      <c r="G353" s="130"/>
      <c r="H353" s="82"/>
    </row>
    <row r="354" spans="1:8" ht="22.5" customHeight="1">
      <c r="A354" s="499"/>
      <c r="B354" s="242" t="s">
        <v>63</v>
      </c>
      <c r="C354" s="62" t="s">
        <v>872</v>
      </c>
      <c r="D354" s="239" t="s">
        <v>5</v>
      </c>
      <c r="E354" s="239">
        <v>1</v>
      </c>
      <c r="F354" s="82"/>
      <c r="G354" s="130"/>
      <c r="H354" s="82"/>
    </row>
    <row r="355" spans="1:8" ht="22.5" customHeight="1">
      <c r="A355" s="499"/>
      <c r="B355" s="242" t="s">
        <v>64</v>
      </c>
      <c r="C355" s="62" t="s">
        <v>960</v>
      </c>
      <c r="D355" s="239" t="s">
        <v>4</v>
      </c>
      <c r="E355" s="239">
        <v>1</v>
      </c>
      <c r="F355" s="82"/>
      <c r="G355" s="130"/>
      <c r="H355" s="82"/>
    </row>
    <row r="356" spans="1:8" ht="22.5" customHeight="1">
      <c r="A356" s="499"/>
      <c r="B356" s="242" t="s">
        <v>65</v>
      </c>
      <c r="C356" s="62" t="s">
        <v>961</v>
      </c>
      <c r="D356" s="239" t="s">
        <v>59</v>
      </c>
      <c r="E356" s="239">
        <v>2</v>
      </c>
      <c r="F356" s="82"/>
      <c r="G356" s="130"/>
      <c r="H356" s="82"/>
    </row>
    <row r="357" spans="1:8" ht="22.5" customHeight="1">
      <c r="A357" s="499"/>
      <c r="B357" s="242" t="s">
        <v>66</v>
      </c>
      <c r="C357" s="62" t="s">
        <v>873</v>
      </c>
      <c r="D357" s="239" t="s">
        <v>60</v>
      </c>
      <c r="E357" s="239">
        <v>2</v>
      </c>
      <c r="F357" s="82"/>
      <c r="G357" s="130"/>
      <c r="H357" s="82"/>
    </row>
    <row r="358" spans="1:8" ht="22.5" customHeight="1">
      <c r="A358" s="499"/>
      <c r="B358" s="242" t="s">
        <v>67</v>
      </c>
      <c r="C358" s="62" t="s">
        <v>962</v>
      </c>
      <c r="D358" s="239" t="s">
        <v>4</v>
      </c>
      <c r="E358" s="239">
        <v>1</v>
      </c>
      <c r="F358" s="82"/>
      <c r="G358" s="130"/>
      <c r="H358" s="82"/>
    </row>
    <row r="359" spans="1:8" ht="22.5" customHeight="1">
      <c r="A359" s="499"/>
      <c r="B359" s="242" t="s">
        <v>68</v>
      </c>
      <c r="C359" s="62" t="s">
        <v>963</v>
      </c>
      <c r="D359" s="239" t="s">
        <v>61</v>
      </c>
      <c r="E359" s="239">
        <v>3</v>
      </c>
      <c r="F359" s="82"/>
      <c r="G359" s="130"/>
      <c r="H359" s="82"/>
    </row>
    <row r="360" spans="1:8" ht="22.5" customHeight="1">
      <c r="A360" s="499"/>
      <c r="B360" s="242" t="s">
        <v>69</v>
      </c>
      <c r="C360" s="62" t="s">
        <v>1213</v>
      </c>
      <c r="D360" s="239" t="s">
        <v>62</v>
      </c>
      <c r="E360" s="239">
        <v>3</v>
      </c>
      <c r="F360" s="82"/>
      <c r="G360" s="130"/>
      <c r="H360" s="82"/>
    </row>
    <row r="361" spans="1:8" ht="22.5" customHeight="1">
      <c r="A361" s="499"/>
      <c r="B361" s="242" t="s">
        <v>70</v>
      </c>
      <c r="C361" s="62" t="s">
        <v>91</v>
      </c>
      <c r="D361" s="495" t="str">
        <f>D17</f>
        <v>Lot</v>
      </c>
      <c r="E361" s="495">
        <f>E17</f>
        <v>1</v>
      </c>
      <c r="F361" s="82"/>
      <c r="G361" s="130"/>
      <c r="H361" s="82"/>
    </row>
    <row r="362" spans="1:8" ht="22.5" customHeight="1">
      <c r="A362" s="499"/>
      <c r="B362" s="242"/>
      <c r="C362" s="62" t="str">
        <f>C18</f>
        <v xml:space="preserve">The Length of GIL shall be different for different bay as per actual design </v>
      </c>
      <c r="D362" s="495"/>
      <c r="E362" s="495"/>
      <c r="F362" s="82"/>
      <c r="G362" s="130"/>
      <c r="H362" s="82"/>
    </row>
    <row r="363" spans="1:8" ht="22.5" customHeight="1">
      <c r="A363" s="499"/>
      <c r="B363" s="242" t="s">
        <v>71</v>
      </c>
      <c r="C363" s="62" t="s">
        <v>936</v>
      </c>
      <c r="D363" s="239" t="s">
        <v>48</v>
      </c>
      <c r="E363" s="239">
        <v>1</v>
      </c>
      <c r="F363" s="82"/>
      <c r="G363" s="130"/>
      <c r="H363" s="82"/>
    </row>
    <row r="364" spans="1:8" ht="22.5" customHeight="1">
      <c r="A364" s="499"/>
      <c r="B364" s="242" t="s">
        <v>72</v>
      </c>
      <c r="C364" s="62" t="s">
        <v>53</v>
      </c>
      <c r="D364" s="239" t="s">
        <v>5</v>
      </c>
      <c r="E364" s="239">
        <v>1</v>
      </c>
      <c r="F364" s="82"/>
      <c r="G364" s="130"/>
      <c r="H364" s="82"/>
    </row>
    <row r="365" spans="1:8" ht="22.5" customHeight="1">
      <c r="A365" s="499" t="s">
        <v>276</v>
      </c>
      <c r="B365" s="500" t="s">
        <v>254</v>
      </c>
      <c r="C365" s="500"/>
      <c r="D365" s="239" t="s">
        <v>4</v>
      </c>
      <c r="E365" s="239">
        <v>2</v>
      </c>
      <c r="F365" s="82"/>
      <c r="G365" s="130"/>
      <c r="H365" s="82"/>
    </row>
    <row r="366" spans="1:8" ht="22.5" customHeight="1">
      <c r="A366" s="499"/>
      <c r="B366" s="118" t="s">
        <v>127</v>
      </c>
      <c r="C366" s="232" t="s">
        <v>247</v>
      </c>
      <c r="D366" s="239" t="s">
        <v>48</v>
      </c>
      <c r="E366" s="239">
        <v>2</v>
      </c>
      <c r="F366" s="82"/>
      <c r="G366" s="130"/>
      <c r="H366" s="82"/>
    </row>
    <row r="367" spans="1:8" ht="22.5" customHeight="1">
      <c r="A367" s="499"/>
      <c r="B367" s="500" t="s">
        <v>255</v>
      </c>
      <c r="C367" s="500"/>
      <c r="D367" s="239"/>
      <c r="E367" s="239"/>
      <c r="F367" s="82"/>
      <c r="G367" s="130"/>
      <c r="H367" s="82"/>
    </row>
    <row r="368" spans="1:8" ht="22.5" customHeight="1">
      <c r="A368" s="499"/>
      <c r="B368" s="242" t="s">
        <v>63</v>
      </c>
      <c r="C368" s="62" t="s">
        <v>875</v>
      </c>
      <c r="D368" s="239" t="s">
        <v>5</v>
      </c>
      <c r="E368" s="239">
        <v>1</v>
      </c>
      <c r="F368" s="82"/>
      <c r="G368" s="130"/>
      <c r="H368" s="82"/>
    </row>
    <row r="369" spans="1:8" ht="22.5" customHeight="1">
      <c r="A369" s="499"/>
      <c r="B369" s="242" t="s">
        <v>64</v>
      </c>
      <c r="C369" s="62" t="s">
        <v>1295</v>
      </c>
      <c r="D369" s="239" t="s">
        <v>4</v>
      </c>
      <c r="E369" s="239">
        <v>1</v>
      </c>
      <c r="F369" s="82"/>
      <c r="G369" s="130"/>
      <c r="H369" s="82"/>
    </row>
    <row r="370" spans="1:8" ht="22.5" customHeight="1">
      <c r="A370" s="499"/>
      <c r="B370" s="242" t="s">
        <v>65</v>
      </c>
      <c r="C370" s="62" t="s">
        <v>961</v>
      </c>
      <c r="D370" s="239" t="s">
        <v>59</v>
      </c>
      <c r="E370" s="239">
        <v>2</v>
      </c>
      <c r="F370" s="82"/>
      <c r="G370" s="130"/>
      <c r="H370" s="82"/>
    </row>
    <row r="371" spans="1:8" ht="22.5" customHeight="1">
      <c r="A371" s="499"/>
      <c r="B371" s="242" t="s">
        <v>66</v>
      </c>
      <c r="C371" s="62" t="s">
        <v>873</v>
      </c>
      <c r="D371" s="239" t="s">
        <v>60</v>
      </c>
      <c r="E371" s="239">
        <v>2</v>
      </c>
      <c r="F371" s="82"/>
      <c r="G371" s="130"/>
      <c r="H371" s="82"/>
    </row>
    <row r="372" spans="1:8" ht="22.5" customHeight="1">
      <c r="A372" s="499"/>
      <c r="B372" s="242" t="s">
        <v>67</v>
      </c>
      <c r="C372" s="55" t="s">
        <v>1322</v>
      </c>
      <c r="D372" s="239" t="s">
        <v>4</v>
      </c>
      <c r="E372" s="239">
        <v>1</v>
      </c>
      <c r="F372" s="82"/>
      <c r="G372" s="130"/>
      <c r="H372" s="82"/>
    </row>
    <row r="373" spans="1:8" ht="22.5" customHeight="1">
      <c r="A373" s="499"/>
      <c r="B373" s="242" t="s">
        <v>68</v>
      </c>
      <c r="C373" s="62" t="s">
        <v>881</v>
      </c>
      <c r="D373" s="239" t="s">
        <v>61</v>
      </c>
      <c r="E373" s="239">
        <v>3</v>
      </c>
      <c r="F373" s="82"/>
      <c r="G373" s="130"/>
      <c r="H373" s="82"/>
    </row>
    <row r="374" spans="1:8" ht="22.5" customHeight="1">
      <c r="A374" s="499"/>
      <c r="B374" s="242" t="s">
        <v>69</v>
      </c>
      <c r="C374" s="62" t="s">
        <v>1219</v>
      </c>
      <c r="D374" s="239" t="s">
        <v>62</v>
      </c>
      <c r="E374" s="239">
        <v>3</v>
      </c>
      <c r="F374" s="82"/>
      <c r="G374" s="130"/>
      <c r="H374" s="82"/>
    </row>
    <row r="375" spans="1:8" ht="22.5" customHeight="1">
      <c r="A375" s="499"/>
      <c r="B375" s="503" t="s">
        <v>70</v>
      </c>
      <c r="C375" s="62" t="s">
        <v>91</v>
      </c>
      <c r="D375" s="495" t="str">
        <f>D17</f>
        <v>Lot</v>
      </c>
      <c r="E375" s="495">
        <f>E17</f>
        <v>1</v>
      </c>
      <c r="F375" s="82"/>
      <c r="G375" s="130"/>
      <c r="H375" s="82"/>
    </row>
    <row r="376" spans="1:8" ht="22.5" customHeight="1">
      <c r="A376" s="499"/>
      <c r="B376" s="503"/>
      <c r="C376" s="62" t="str">
        <f>C18</f>
        <v xml:space="preserve">The Length of GIL shall be different for different bay as per actual design </v>
      </c>
      <c r="D376" s="495"/>
      <c r="E376" s="495"/>
      <c r="F376" s="82"/>
      <c r="G376" s="130"/>
      <c r="H376" s="82"/>
    </row>
    <row r="377" spans="1:8" ht="22.5" customHeight="1">
      <c r="A377" s="499"/>
      <c r="B377" s="242" t="s">
        <v>71</v>
      </c>
      <c r="C377" s="62" t="s">
        <v>936</v>
      </c>
      <c r="D377" s="239" t="s">
        <v>48</v>
      </c>
      <c r="E377" s="239">
        <v>1</v>
      </c>
      <c r="F377" s="82"/>
      <c r="G377" s="130"/>
      <c r="H377" s="82"/>
    </row>
    <row r="378" spans="1:8" ht="22.5" customHeight="1">
      <c r="A378" s="499"/>
      <c r="B378" s="242" t="s">
        <v>72</v>
      </c>
      <c r="C378" s="62" t="s">
        <v>53</v>
      </c>
      <c r="D378" s="239" t="s">
        <v>5</v>
      </c>
      <c r="E378" s="239">
        <v>1</v>
      </c>
      <c r="F378" s="82"/>
      <c r="G378" s="130"/>
      <c r="H378" s="82"/>
    </row>
    <row r="379" spans="1:8" ht="22.5" customHeight="1">
      <c r="A379" s="499" t="s">
        <v>277</v>
      </c>
      <c r="B379" s="500" t="s">
        <v>257</v>
      </c>
      <c r="C379" s="500"/>
      <c r="D379" s="239"/>
      <c r="E379" s="239"/>
      <c r="F379" s="82"/>
      <c r="G379" s="130"/>
      <c r="H379" s="82"/>
    </row>
    <row r="380" spans="1:8" ht="22.5" customHeight="1">
      <c r="A380" s="499"/>
      <c r="B380" s="118" t="s">
        <v>127</v>
      </c>
      <c r="C380" s="232" t="s">
        <v>247</v>
      </c>
      <c r="D380" s="239" t="s">
        <v>48</v>
      </c>
      <c r="E380" s="239">
        <v>1</v>
      </c>
      <c r="F380" s="82"/>
      <c r="G380" s="130"/>
      <c r="H380" s="82"/>
    </row>
    <row r="381" spans="1:8" ht="22.5" customHeight="1">
      <c r="A381" s="499"/>
      <c r="B381" s="500" t="s">
        <v>258</v>
      </c>
      <c r="C381" s="500"/>
      <c r="D381" s="239"/>
      <c r="E381" s="239"/>
      <c r="F381" s="82"/>
      <c r="G381" s="130"/>
      <c r="H381" s="82"/>
    </row>
    <row r="382" spans="1:8" ht="22.5" customHeight="1">
      <c r="A382" s="499"/>
      <c r="B382" s="242" t="s">
        <v>63</v>
      </c>
      <c r="C382" s="62" t="s">
        <v>876</v>
      </c>
      <c r="D382" s="239" t="s">
        <v>95</v>
      </c>
      <c r="E382" s="239">
        <v>1</v>
      </c>
      <c r="F382" s="82"/>
      <c r="G382" s="130"/>
      <c r="H382" s="82"/>
    </row>
    <row r="383" spans="1:8" ht="22.5" customHeight="1">
      <c r="A383" s="499"/>
      <c r="B383" s="242" t="s">
        <v>64</v>
      </c>
      <c r="C383" s="62" t="s">
        <v>1296</v>
      </c>
      <c r="D383" s="239" t="s">
        <v>96</v>
      </c>
      <c r="E383" s="239">
        <v>1</v>
      </c>
      <c r="F383" s="82"/>
      <c r="G383" s="130"/>
      <c r="H383" s="82"/>
    </row>
    <row r="384" spans="1:8" ht="22.5" customHeight="1">
      <c r="A384" s="499"/>
      <c r="B384" s="242" t="s">
        <v>65</v>
      </c>
      <c r="C384" s="62" t="s">
        <v>877</v>
      </c>
      <c r="D384" s="239" t="s">
        <v>60</v>
      </c>
      <c r="E384" s="239">
        <v>2</v>
      </c>
      <c r="F384" s="82"/>
      <c r="G384" s="130"/>
      <c r="H384" s="82"/>
    </row>
    <row r="385" spans="1:8" ht="22.5" customHeight="1">
      <c r="A385" s="499"/>
      <c r="B385" s="242" t="s">
        <v>66</v>
      </c>
      <c r="C385" s="62" t="s">
        <v>878</v>
      </c>
      <c r="D385" s="239" t="s">
        <v>61</v>
      </c>
      <c r="E385" s="239">
        <v>2</v>
      </c>
      <c r="F385" s="82"/>
      <c r="G385" s="130"/>
      <c r="H385" s="82"/>
    </row>
    <row r="386" spans="1:8" ht="22.5" customHeight="1">
      <c r="A386" s="499"/>
      <c r="B386" s="242" t="s">
        <v>67</v>
      </c>
      <c r="C386" s="62" t="s">
        <v>879</v>
      </c>
      <c r="D386" s="239" t="s">
        <v>62</v>
      </c>
      <c r="E386" s="239">
        <v>3</v>
      </c>
      <c r="F386" s="82"/>
      <c r="G386" s="130"/>
      <c r="H386" s="82"/>
    </row>
    <row r="387" spans="1:8" ht="22.5" customHeight="1">
      <c r="A387" s="499"/>
      <c r="B387" s="242" t="s">
        <v>74</v>
      </c>
      <c r="C387" s="62" t="s">
        <v>1203</v>
      </c>
      <c r="D387" s="239" t="s">
        <v>62</v>
      </c>
      <c r="E387" s="239">
        <v>3</v>
      </c>
      <c r="F387" s="82"/>
      <c r="G387" s="130"/>
      <c r="H387" s="82"/>
    </row>
    <row r="388" spans="1:8" ht="22.5" customHeight="1">
      <c r="A388" s="499"/>
      <c r="B388" s="242" t="s">
        <v>69</v>
      </c>
      <c r="C388" s="62" t="s">
        <v>936</v>
      </c>
      <c r="D388" s="239" t="s">
        <v>48</v>
      </c>
      <c r="E388" s="239">
        <v>1</v>
      </c>
      <c r="F388" s="82"/>
      <c r="G388" s="130"/>
      <c r="H388" s="82"/>
    </row>
    <row r="389" spans="1:8" ht="22.5" customHeight="1">
      <c r="A389" s="499"/>
      <c r="B389" s="242" t="s">
        <v>70</v>
      </c>
      <c r="C389" s="62" t="s">
        <v>75</v>
      </c>
      <c r="D389" s="239" t="s">
        <v>97</v>
      </c>
      <c r="E389" s="239">
        <v>1</v>
      </c>
      <c r="F389" s="82"/>
      <c r="G389" s="130"/>
      <c r="H389" s="82"/>
    </row>
    <row r="390" spans="1:8" ht="22.5" customHeight="1">
      <c r="A390" s="499" t="s">
        <v>278</v>
      </c>
      <c r="B390" s="500" t="s">
        <v>259</v>
      </c>
      <c r="C390" s="500"/>
      <c r="D390" s="239"/>
      <c r="E390" s="239"/>
      <c r="F390" s="82"/>
      <c r="G390" s="130"/>
      <c r="H390" s="82"/>
    </row>
    <row r="391" spans="1:8" ht="22.5" customHeight="1">
      <c r="A391" s="499"/>
      <c r="B391" s="118" t="s">
        <v>127</v>
      </c>
      <c r="C391" s="232" t="s">
        <v>247</v>
      </c>
      <c r="D391" s="239" t="s">
        <v>4</v>
      </c>
      <c r="E391" s="239">
        <v>1</v>
      </c>
      <c r="F391" s="82"/>
      <c r="G391" s="130"/>
      <c r="H391" s="82"/>
    </row>
    <row r="392" spans="1:8" ht="22.5" customHeight="1">
      <c r="A392" s="499"/>
      <c r="B392" s="500" t="s">
        <v>260</v>
      </c>
      <c r="C392" s="500"/>
      <c r="D392" s="239"/>
      <c r="E392" s="239"/>
      <c r="F392" s="82"/>
      <c r="G392" s="130"/>
      <c r="H392" s="82"/>
    </row>
    <row r="393" spans="1:8" ht="22.5" customHeight="1">
      <c r="A393" s="499"/>
      <c r="B393" s="242" t="s">
        <v>63</v>
      </c>
      <c r="C393" s="62" t="s">
        <v>880</v>
      </c>
      <c r="D393" s="239" t="s">
        <v>5</v>
      </c>
      <c r="E393" s="239">
        <v>1</v>
      </c>
      <c r="F393" s="82"/>
      <c r="G393" s="130"/>
      <c r="H393" s="82"/>
    </row>
    <row r="394" spans="1:8" ht="22.5" customHeight="1">
      <c r="A394" s="499"/>
      <c r="B394" s="242" t="s">
        <v>64</v>
      </c>
      <c r="C394" s="62" t="s">
        <v>964</v>
      </c>
      <c r="D394" s="239" t="s">
        <v>62</v>
      </c>
      <c r="E394" s="239">
        <v>6</v>
      </c>
      <c r="F394" s="82"/>
      <c r="G394" s="130"/>
      <c r="H394" s="82"/>
    </row>
    <row r="395" spans="1:8" ht="22.5" customHeight="1">
      <c r="A395" s="499"/>
      <c r="B395" s="242" t="s">
        <v>65</v>
      </c>
      <c r="C395" s="62" t="s">
        <v>100</v>
      </c>
      <c r="D395" s="239" t="s">
        <v>60</v>
      </c>
      <c r="E395" s="239">
        <v>2</v>
      </c>
      <c r="F395" s="82"/>
      <c r="G395" s="130"/>
      <c r="H395" s="82"/>
    </row>
    <row r="396" spans="1:8" ht="22.5" customHeight="1">
      <c r="A396" s="499"/>
      <c r="B396" s="242" t="s">
        <v>66</v>
      </c>
      <c r="C396" s="62" t="s">
        <v>936</v>
      </c>
      <c r="D396" s="239" t="s">
        <v>4</v>
      </c>
      <c r="E396" s="239">
        <v>1</v>
      </c>
      <c r="F396" s="82"/>
      <c r="G396" s="130"/>
      <c r="H396" s="82"/>
    </row>
    <row r="397" spans="1:8" ht="22.5" customHeight="1">
      <c r="A397" s="164"/>
      <c r="B397" s="501" t="s">
        <v>965</v>
      </c>
      <c r="C397" s="501"/>
      <c r="D397" s="501"/>
      <c r="E397" s="501"/>
      <c r="F397" s="82"/>
      <c r="G397" s="130"/>
      <c r="H397" s="82"/>
    </row>
    <row r="398" spans="1:8" ht="22.5" customHeight="1">
      <c r="A398" s="234" t="s">
        <v>279</v>
      </c>
      <c r="B398" s="502" t="s">
        <v>1303</v>
      </c>
      <c r="C398" s="502"/>
      <c r="D398" s="239"/>
      <c r="E398" s="239"/>
      <c r="F398" s="82"/>
      <c r="G398" s="130"/>
      <c r="H398" s="82"/>
    </row>
    <row r="399" spans="1:8" ht="22.5" customHeight="1">
      <c r="A399" s="234"/>
      <c r="B399" s="118" t="s">
        <v>127</v>
      </c>
      <c r="C399" s="232" t="s">
        <v>247</v>
      </c>
      <c r="D399" s="239" t="s">
        <v>62</v>
      </c>
      <c r="E399" s="239">
        <v>12</v>
      </c>
      <c r="F399" s="82"/>
      <c r="G399" s="130"/>
      <c r="H399" s="82"/>
    </row>
    <row r="400" spans="1:8" ht="22.5" customHeight="1">
      <c r="A400" s="234" t="s">
        <v>280</v>
      </c>
      <c r="B400" s="502" t="s">
        <v>987</v>
      </c>
      <c r="C400" s="502"/>
      <c r="D400" s="239"/>
      <c r="E400" s="239"/>
      <c r="F400" s="82"/>
      <c r="G400" s="130"/>
      <c r="H400" s="82"/>
    </row>
    <row r="401" spans="1:8" ht="22.5" customHeight="1">
      <c r="A401" s="234"/>
      <c r="B401" s="97" t="s">
        <v>63</v>
      </c>
      <c r="C401" s="230" t="s">
        <v>134</v>
      </c>
      <c r="D401" s="239" t="s">
        <v>5</v>
      </c>
      <c r="E401" s="239">
        <v>1</v>
      </c>
      <c r="F401" s="82"/>
      <c r="G401" s="130"/>
      <c r="H401" s="82"/>
    </row>
    <row r="402" spans="1:8" ht="22.5" customHeight="1">
      <c r="A402" s="234"/>
      <c r="B402" s="97" t="s">
        <v>122</v>
      </c>
      <c r="C402" s="230" t="s">
        <v>135</v>
      </c>
      <c r="D402" s="239" t="s">
        <v>5</v>
      </c>
      <c r="E402" s="239">
        <v>1</v>
      </c>
      <c r="F402" s="82"/>
      <c r="G402" s="130"/>
      <c r="H402" s="82"/>
    </row>
    <row r="403" spans="1:8" ht="22.5" customHeight="1">
      <c r="A403" s="234" t="s">
        <v>281</v>
      </c>
      <c r="B403" s="502" t="s">
        <v>262</v>
      </c>
      <c r="C403" s="502"/>
      <c r="D403" s="239"/>
      <c r="E403" s="239"/>
      <c r="F403" s="82"/>
      <c r="G403" s="130"/>
      <c r="H403" s="82"/>
    </row>
    <row r="404" spans="1:8" ht="22.5" customHeight="1">
      <c r="A404" s="234"/>
      <c r="B404" s="97" t="s">
        <v>120</v>
      </c>
      <c r="C404" s="230" t="s">
        <v>121</v>
      </c>
      <c r="D404" s="239" t="s">
        <v>5</v>
      </c>
      <c r="E404" s="239">
        <v>1</v>
      </c>
      <c r="F404" s="82"/>
      <c r="G404" s="130"/>
      <c r="H404" s="82"/>
    </row>
    <row r="405" spans="1:8" ht="22.5" customHeight="1">
      <c r="A405" s="234"/>
      <c r="B405" s="97" t="s">
        <v>122</v>
      </c>
      <c r="C405" s="230" t="s">
        <v>123</v>
      </c>
      <c r="D405" s="239" t="s">
        <v>5</v>
      </c>
      <c r="E405" s="239">
        <v>1</v>
      </c>
      <c r="F405" s="82"/>
      <c r="G405" s="130"/>
      <c r="H405" s="82"/>
    </row>
    <row r="406" spans="1:8" ht="22.5" customHeight="1">
      <c r="A406" s="234"/>
      <c r="B406" s="97" t="s">
        <v>122</v>
      </c>
      <c r="C406" s="230" t="s">
        <v>124</v>
      </c>
      <c r="D406" s="239" t="s">
        <v>5</v>
      </c>
      <c r="E406" s="239">
        <v>1</v>
      </c>
      <c r="F406" s="82"/>
      <c r="G406" s="130"/>
      <c r="H406" s="82"/>
    </row>
    <row r="407" spans="1:8" ht="22.5" customHeight="1">
      <c r="A407" s="234"/>
      <c r="B407" s="97" t="s">
        <v>66</v>
      </c>
      <c r="C407" s="230" t="s">
        <v>125</v>
      </c>
      <c r="D407" s="239" t="s">
        <v>5</v>
      </c>
      <c r="E407" s="239">
        <v>1</v>
      </c>
      <c r="F407" s="82"/>
      <c r="G407" s="130"/>
      <c r="H407" s="82"/>
    </row>
    <row r="408" spans="1:8" ht="22.5" customHeight="1">
      <c r="A408" s="234" t="s">
        <v>282</v>
      </c>
      <c r="B408" s="502" t="s">
        <v>263</v>
      </c>
      <c r="C408" s="502"/>
      <c r="D408" s="239"/>
      <c r="E408" s="239"/>
      <c r="F408" s="82"/>
      <c r="G408" s="130"/>
      <c r="H408" s="82"/>
    </row>
    <row r="409" spans="1:8" ht="22.5" customHeight="1">
      <c r="A409" s="234"/>
      <c r="B409" s="97" t="s">
        <v>127</v>
      </c>
      <c r="C409" s="230" t="s">
        <v>129</v>
      </c>
      <c r="D409" s="239"/>
      <c r="E409" s="239"/>
      <c r="F409" s="82"/>
      <c r="G409" s="130"/>
      <c r="H409" s="82"/>
    </row>
    <row r="410" spans="1:8" ht="14.25" customHeight="1">
      <c r="A410" s="234"/>
      <c r="B410" s="242" t="s">
        <v>63</v>
      </c>
      <c r="C410" s="62" t="s">
        <v>128</v>
      </c>
      <c r="D410" s="239" t="s">
        <v>62</v>
      </c>
      <c r="E410" s="239">
        <v>3</v>
      </c>
      <c r="F410" s="82"/>
      <c r="G410" s="130"/>
      <c r="H410" s="82"/>
    </row>
    <row r="411" spans="1:8" ht="15.75" customHeight="1">
      <c r="A411" s="234"/>
      <c r="B411" s="242" t="s">
        <v>64</v>
      </c>
      <c r="C411" s="62" t="s">
        <v>88</v>
      </c>
      <c r="D411" s="239" t="s">
        <v>62</v>
      </c>
      <c r="E411" s="239">
        <v>2</v>
      </c>
      <c r="F411" s="82"/>
      <c r="G411" s="130"/>
      <c r="H411" s="82"/>
    </row>
    <row r="412" spans="1:8" ht="19.5" customHeight="1">
      <c r="A412" s="234"/>
      <c r="B412" s="242" t="s">
        <v>65</v>
      </c>
      <c r="C412" s="62" t="s">
        <v>138</v>
      </c>
      <c r="D412" s="239" t="s">
        <v>5</v>
      </c>
      <c r="E412" s="239">
        <v>1</v>
      </c>
      <c r="F412" s="82"/>
      <c r="G412" s="130"/>
      <c r="H412" s="82"/>
    </row>
    <row r="413" spans="1:8" ht="16.5" customHeight="1">
      <c r="A413" s="234"/>
      <c r="B413" s="242" t="s">
        <v>130</v>
      </c>
      <c r="C413" s="62" t="s">
        <v>131</v>
      </c>
      <c r="D413" s="239"/>
      <c r="E413" s="239"/>
      <c r="F413" s="82"/>
      <c r="G413" s="130"/>
      <c r="H413" s="82"/>
    </row>
    <row r="414" spans="1:8" ht="12.75" customHeight="1">
      <c r="A414" s="234"/>
      <c r="B414" s="242" t="s">
        <v>63</v>
      </c>
      <c r="C414" s="62" t="s">
        <v>132</v>
      </c>
      <c r="D414" s="239" t="s">
        <v>62</v>
      </c>
      <c r="E414" s="239">
        <f>E399</f>
        <v>12</v>
      </c>
      <c r="F414" s="82"/>
      <c r="G414" s="130"/>
      <c r="H414" s="82"/>
    </row>
    <row r="415" spans="1:8" ht="22.5" customHeight="1">
      <c r="A415" s="498" t="s">
        <v>283</v>
      </c>
      <c r="B415" s="498"/>
      <c r="C415" s="498"/>
      <c r="D415" s="239"/>
      <c r="E415" s="239"/>
      <c r="F415" s="82"/>
      <c r="G415" s="130"/>
      <c r="H415" s="82"/>
    </row>
    <row r="416" spans="1:8" ht="22.5" customHeight="1">
      <c r="A416" s="166"/>
      <c r="B416" s="515" t="s">
        <v>7</v>
      </c>
      <c r="C416" s="515"/>
      <c r="D416" s="239"/>
      <c r="E416" s="239"/>
      <c r="F416" s="82"/>
      <c r="G416" s="130"/>
      <c r="H416" s="82"/>
    </row>
    <row r="417" spans="1:8" ht="22.5" customHeight="1">
      <c r="A417" s="239" t="s">
        <v>284</v>
      </c>
      <c r="B417" s="500" t="s">
        <v>1251</v>
      </c>
      <c r="C417" s="500"/>
      <c r="D417" s="239" t="s">
        <v>4</v>
      </c>
      <c r="E417" s="239">
        <v>2</v>
      </c>
      <c r="F417" s="82"/>
      <c r="G417" s="130"/>
      <c r="H417" s="82"/>
    </row>
    <row r="418" spans="1:8" ht="22.5" customHeight="1">
      <c r="A418" s="239" t="s">
        <v>285</v>
      </c>
      <c r="B418" s="500" t="s">
        <v>1252</v>
      </c>
      <c r="C418" s="500"/>
      <c r="D418" s="239"/>
      <c r="E418" s="239"/>
      <c r="F418" s="82"/>
      <c r="G418" s="130"/>
      <c r="H418" s="82"/>
    </row>
    <row r="419" spans="1:8" ht="22.5" customHeight="1">
      <c r="A419" s="239"/>
      <c r="B419" s="118" t="s">
        <v>611</v>
      </c>
      <c r="C419" s="232" t="s">
        <v>603</v>
      </c>
      <c r="D419" s="239" t="s">
        <v>48</v>
      </c>
      <c r="E419" s="239">
        <v>2</v>
      </c>
      <c r="F419" s="82"/>
      <c r="G419" s="130"/>
      <c r="H419" s="82"/>
    </row>
    <row r="420" spans="1:8" ht="22.5" customHeight="1">
      <c r="A420" s="239"/>
      <c r="B420" s="118" t="s">
        <v>612</v>
      </c>
      <c r="C420" s="232" t="s">
        <v>604</v>
      </c>
      <c r="D420" s="239" t="s">
        <v>48</v>
      </c>
      <c r="E420" s="239">
        <v>2</v>
      </c>
      <c r="F420" s="82"/>
      <c r="G420" s="130"/>
      <c r="H420" s="82"/>
    </row>
    <row r="421" spans="1:8" ht="22.5" customHeight="1">
      <c r="A421" s="239" t="s">
        <v>882</v>
      </c>
      <c r="B421" s="500" t="s">
        <v>1187</v>
      </c>
      <c r="C421" s="500"/>
      <c r="D421" s="239" t="s">
        <v>598</v>
      </c>
      <c r="E421" s="239">
        <v>6</v>
      </c>
      <c r="F421" s="82"/>
      <c r="G421" s="130"/>
      <c r="H421" s="82"/>
    </row>
    <row r="422" spans="1:8" ht="22.5" customHeight="1">
      <c r="A422" s="239" t="s">
        <v>286</v>
      </c>
      <c r="B422" s="500" t="s">
        <v>1188</v>
      </c>
      <c r="C422" s="500"/>
      <c r="D422" s="239" t="s">
        <v>62</v>
      </c>
      <c r="E422" s="239">
        <v>6</v>
      </c>
      <c r="F422" s="82"/>
      <c r="G422" s="130"/>
      <c r="H422" s="82"/>
    </row>
    <row r="423" spans="1:8" ht="22.5" customHeight="1">
      <c r="A423" s="239" t="s">
        <v>287</v>
      </c>
      <c r="B423" s="500" t="s">
        <v>1190</v>
      </c>
      <c r="C423" s="500"/>
      <c r="D423" s="239" t="s">
        <v>62</v>
      </c>
      <c r="E423" s="239">
        <v>6</v>
      </c>
      <c r="F423" s="82"/>
      <c r="G423" s="130"/>
      <c r="H423" s="82"/>
    </row>
    <row r="424" spans="1:8" ht="22.5" customHeight="1">
      <c r="A424" s="239" t="s">
        <v>902</v>
      </c>
      <c r="B424" s="502" t="s">
        <v>966</v>
      </c>
      <c r="C424" s="502"/>
      <c r="D424" s="239" t="s">
        <v>4</v>
      </c>
      <c r="E424" s="239">
        <v>2</v>
      </c>
      <c r="F424" s="82"/>
      <c r="G424" s="130"/>
      <c r="H424" s="82"/>
    </row>
    <row r="425" spans="1:8" ht="22.5" customHeight="1">
      <c r="A425" s="239" t="s">
        <v>903</v>
      </c>
      <c r="B425" s="502" t="s">
        <v>901</v>
      </c>
      <c r="C425" s="502"/>
      <c r="D425" s="239"/>
      <c r="E425" s="239"/>
      <c r="F425" s="82"/>
      <c r="G425" s="130"/>
      <c r="H425" s="82"/>
    </row>
    <row r="426" spans="1:8" ht="18" customHeight="1">
      <c r="A426" s="239"/>
      <c r="B426" s="242" t="s">
        <v>63</v>
      </c>
      <c r="C426" s="62" t="s">
        <v>849</v>
      </c>
      <c r="D426" s="239" t="s">
        <v>5</v>
      </c>
      <c r="E426" s="239">
        <v>1</v>
      </c>
      <c r="F426" s="82"/>
      <c r="G426" s="130"/>
      <c r="H426" s="82"/>
    </row>
    <row r="427" spans="1:8" ht="22.5" customHeight="1">
      <c r="A427" s="239"/>
      <c r="B427" s="242" t="s">
        <v>64</v>
      </c>
      <c r="C427" s="62" t="s">
        <v>855</v>
      </c>
      <c r="D427" s="239" t="s">
        <v>5</v>
      </c>
      <c r="E427" s="239">
        <v>1</v>
      </c>
      <c r="F427" s="82"/>
      <c r="G427" s="130"/>
      <c r="H427" s="82"/>
    </row>
    <row r="428" spans="1:8" ht="17.25" customHeight="1">
      <c r="A428" s="239"/>
      <c r="B428" s="242" t="s">
        <v>65</v>
      </c>
      <c r="C428" s="62" t="s">
        <v>851</v>
      </c>
      <c r="D428" s="239"/>
      <c r="E428" s="239"/>
      <c r="F428" s="82"/>
      <c r="G428" s="130"/>
      <c r="H428" s="82"/>
    </row>
    <row r="429" spans="1:8" ht="17.25" customHeight="1">
      <c r="A429" s="239"/>
      <c r="B429" s="242" t="s">
        <v>127</v>
      </c>
      <c r="C429" s="62" t="s">
        <v>88</v>
      </c>
      <c r="D429" s="239" t="s">
        <v>0</v>
      </c>
      <c r="E429" s="239">
        <v>4</v>
      </c>
      <c r="F429" s="82"/>
      <c r="G429" s="130"/>
      <c r="H429" s="82"/>
    </row>
    <row r="430" spans="1:8" ht="15.75" customHeight="1">
      <c r="A430" s="239"/>
      <c r="B430" s="242" t="s">
        <v>130</v>
      </c>
      <c r="C430" s="62" t="s">
        <v>843</v>
      </c>
      <c r="D430" s="239" t="s">
        <v>0</v>
      </c>
      <c r="E430" s="239">
        <v>6</v>
      </c>
      <c r="F430" s="82"/>
      <c r="G430" s="130"/>
      <c r="H430" s="82"/>
    </row>
    <row r="431" spans="1:8" ht="15.75" customHeight="1">
      <c r="A431" s="398"/>
      <c r="B431" s="404" t="s">
        <v>66</v>
      </c>
      <c r="C431" s="405" t="s">
        <v>1326</v>
      </c>
      <c r="D431" s="406"/>
      <c r="E431" s="406"/>
      <c r="F431" s="82"/>
      <c r="G431" s="130"/>
      <c r="H431" s="82"/>
    </row>
    <row r="432" spans="1:8" ht="15.75" customHeight="1">
      <c r="A432" s="398"/>
      <c r="B432" s="407" t="s">
        <v>127</v>
      </c>
      <c r="C432" s="408" t="s">
        <v>88</v>
      </c>
      <c r="D432" s="409" t="s">
        <v>0</v>
      </c>
      <c r="E432" s="409">
        <v>2</v>
      </c>
      <c r="F432" s="82"/>
      <c r="G432" s="130"/>
      <c r="H432" s="82"/>
    </row>
    <row r="433" spans="1:8" ht="15.75" customHeight="1">
      <c r="A433" s="398"/>
      <c r="B433" s="407" t="s">
        <v>130</v>
      </c>
      <c r="C433" s="408" t="s">
        <v>843</v>
      </c>
      <c r="D433" s="409" t="s">
        <v>0</v>
      </c>
      <c r="E433" s="409">
        <v>3</v>
      </c>
      <c r="F433" s="82"/>
      <c r="G433" s="130"/>
      <c r="H433" s="82"/>
    </row>
    <row r="434" spans="1:8" ht="22.5" customHeight="1">
      <c r="A434" s="239"/>
      <c r="B434" s="407" t="s">
        <v>67</v>
      </c>
      <c r="C434" s="408" t="s">
        <v>853</v>
      </c>
      <c r="D434" s="409"/>
      <c r="E434" s="409"/>
      <c r="F434" s="82"/>
      <c r="G434" s="130"/>
      <c r="H434" s="82"/>
    </row>
    <row r="435" spans="1:8" ht="14.25" customHeight="1">
      <c r="A435" s="239"/>
      <c r="B435" s="407" t="s">
        <v>127</v>
      </c>
      <c r="C435" s="408" t="s">
        <v>1294</v>
      </c>
      <c r="D435" s="409" t="s">
        <v>48</v>
      </c>
      <c r="E435" s="409">
        <v>11</v>
      </c>
      <c r="F435" s="82"/>
      <c r="G435" s="130"/>
      <c r="H435" s="82"/>
    </row>
    <row r="436" spans="1:8" ht="15" customHeight="1">
      <c r="A436" s="239"/>
      <c r="B436" s="407" t="s">
        <v>74</v>
      </c>
      <c r="C436" s="408" t="s">
        <v>110</v>
      </c>
      <c r="D436" s="409" t="s">
        <v>114</v>
      </c>
      <c r="E436" s="409"/>
      <c r="F436" s="82"/>
      <c r="G436" s="130"/>
      <c r="H436" s="82"/>
    </row>
    <row r="437" spans="1:8" ht="16.5" customHeight="1">
      <c r="A437" s="239"/>
      <c r="B437" s="407" t="s">
        <v>69</v>
      </c>
      <c r="C437" s="408" t="s">
        <v>852</v>
      </c>
      <c r="D437" s="409" t="s">
        <v>114</v>
      </c>
      <c r="E437" s="409"/>
      <c r="F437" s="82"/>
      <c r="G437" s="130"/>
      <c r="H437" s="82"/>
    </row>
    <row r="438" spans="1:8" ht="15" customHeight="1">
      <c r="A438" s="239"/>
      <c r="B438" s="407" t="s">
        <v>70</v>
      </c>
      <c r="C438" s="408" t="s">
        <v>850</v>
      </c>
      <c r="D438" s="409" t="s">
        <v>5</v>
      </c>
      <c r="E438" s="409">
        <v>1</v>
      </c>
      <c r="F438" s="82"/>
      <c r="G438" s="130"/>
      <c r="H438" s="82"/>
    </row>
    <row r="439" spans="1:8" ht="22.5" customHeight="1">
      <c r="A439" s="243" t="s">
        <v>288</v>
      </c>
      <c r="B439" s="496" t="s">
        <v>8</v>
      </c>
      <c r="C439" s="496"/>
      <c r="D439" s="496"/>
      <c r="E439" s="236"/>
      <c r="F439" s="241"/>
      <c r="G439" s="130"/>
      <c r="H439" s="82"/>
    </row>
    <row r="440" spans="1:8" ht="22.5" customHeight="1">
      <c r="A440" s="239" t="s">
        <v>289</v>
      </c>
      <c r="B440" s="242"/>
      <c r="C440" s="69" t="s">
        <v>114</v>
      </c>
      <c r="D440" s="239"/>
      <c r="E440" s="239"/>
      <c r="F440" s="82"/>
      <c r="G440" s="130"/>
      <c r="H440" s="82"/>
    </row>
    <row r="441" spans="1:8" ht="22.5" customHeight="1">
      <c r="A441" s="239" t="s">
        <v>290</v>
      </c>
      <c r="B441" s="502" t="s">
        <v>883</v>
      </c>
      <c r="C441" s="502"/>
      <c r="D441" s="239" t="s">
        <v>4</v>
      </c>
      <c r="E441" s="239">
        <v>2</v>
      </c>
      <c r="F441" s="82"/>
      <c r="G441" s="130"/>
      <c r="H441" s="82"/>
    </row>
    <row r="442" spans="1:8" ht="22.5" customHeight="1">
      <c r="A442" s="239" t="s">
        <v>291</v>
      </c>
      <c r="B442" s="502" t="s">
        <v>884</v>
      </c>
      <c r="C442" s="502"/>
      <c r="D442" s="499" t="s">
        <v>114</v>
      </c>
      <c r="E442" s="499"/>
      <c r="F442" s="82"/>
      <c r="G442" s="130"/>
      <c r="H442" s="82"/>
    </row>
    <row r="443" spans="1:8" ht="42" customHeight="1">
      <c r="A443" s="239" t="s">
        <v>292</v>
      </c>
      <c r="B443" s="502" t="s">
        <v>1314</v>
      </c>
      <c r="C443" s="502"/>
      <c r="D443" s="239" t="s">
        <v>4</v>
      </c>
      <c r="E443" s="239">
        <v>2</v>
      </c>
      <c r="F443" s="82"/>
      <c r="G443" s="130"/>
      <c r="H443" s="82"/>
    </row>
    <row r="444" spans="1:8" ht="22.5" customHeight="1">
      <c r="A444" s="239" t="s">
        <v>293</v>
      </c>
      <c r="B444" s="242"/>
      <c r="C444" s="82" t="s">
        <v>1165</v>
      </c>
      <c r="D444" s="327"/>
      <c r="E444" s="327"/>
      <c r="F444" s="82"/>
      <c r="G444" s="130"/>
      <c r="H444" s="82"/>
    </row>
    <row r="445" spans="1:8" ht="22.5" customHeight="1">
      <c r="A445" s="239"/>
      <c r="B445" s="242" t="s">
        <v>611</v>
      </c>
      <c r="C445" s="82" t="s">
        <v>1167</v>
      </c>
      <c r="D445" s="239" t="s">
        <v>114</v>
      </c>
      <c r="E445" s="239"/>
      <c r="F445" s="82"/>
      <c r="G445" s="130"/>
      <c r="H445" s="82"/>
    </row>
    <row r="446" spans="1:8" ht="22.5" customHeight="1">
      <c r="A446" s="239"/>
      <c r="B446" s="242" t="s">
        <v>612</v>
      </c>
      <c r="C446" s="82" t="s">
        <v>1168</v>
      </c>
      <c r="D446" s="239" t="s">
        <v>5</v>
      </c>
      <c r="E446" s="239">
        <v>1</v>
      </c>
      <c r="F446" s="82"/>
      <c r="G446" s="130"/>
      <c r="H446" s="82"/>
    </row>
    <row r="447" spans="1:8" ht="22.5" customHeight="1">
      <c r="A447" s="239"/>
      <c r="B447" s="242" t="s">
        <v>613</v>
      </c>
      <c r="C447" s="82" t="s">
        <v>1169</v>
      </c>
      <c r="D447" s="239" t="s">
        <v>5</v>
      </c>
      <c r="E447" s="239">
        <v>1</v>
      </c>
      <c r="F447" s="82"/>
      <c r="G447" s="130"/>
      <c r="H447" s="82"/>
    </row>
    <row r="448" spans="1:8" ht="22.5" customHeight="1">
      <c r="A448" s="239" t="s">
        <v>1173</v>
      </c>
      <c r="B448" s="502" t="s">
        <v>1149</v>
      </c>
      <c r="C448" s="502"/>
      <c r="D448" s="495" t="s">
        <v>114</v>
      </c>
      <c r="E448" s="495"/>
      <c r="F448" s="82"/>
      <c r="G448" s="130"/>
      <c r="H448" s="82"/>
    </row>
    <row r="449" spans="1:8" ht="22.5" customHeight="1">
      <c r="A449" s="243" t="s">
        <v>294</v>
      </c>
      <c r="B449" s="498" t="s">
        <v>139</v>
      </c>
      <c r="C449" s="498"/>
      <c r="D449" s="498"/>
      <c r="E449" s="498"/>
      <c r="F449" s="82"/>
      <c r="G449" s="130"/>
      <c r="H449" s="82"/>
    </row>
    <row r="450" spans="1:8" ht="22.5" customHeight="1">
      <c r="A450" s="239"/>
      <c r="B450" s="242"/>
      <c r="C450" s="500" t="s">
        <v>193</v>
      </c>
      <c r="D450" s="500"/>
      <c r="E450" s="500"/>
      <c r="F450" s="82"/>
      <c r="G450" s="130"/>
      <c r="H450" s="82"/>
    </row>
    <row r="451" spans="1:8" ht="22.5" customHeight="1">
      <c r="A451" s="239"/>
      <c r="B451" s="242"/>
      <c r="C451" s="232" t="s">
        <v>114</v>
      </c>
      <c r="D451" s="234"/>
      <c r="E451" s="234"/>
      <c r="F451" s="82"/>
      <c r="G451" s="130"/>
      <c r="H451" s="82"/>
    </row>
    <row r="452" spans="1:8" ht="22.5" customHeight="1">
      <c r="A452" s="68"/>
      <c r="B452" s="500" t="s">
        <v>143</v>
      </c>
      <c r="C452" s="500"/>
      <c r="D452" s="500"/>
      <c r="E452" s="500"/>
      <c r="F452" s="82"/>
      <c r="G452" s="130"/>
      <c r="H452" s="82"/>
    </row>
    <row r="453" spans="1:8" ht="22.5" customHeight="1">
      <c r="A453" s="68" t="s">
        <v>295</v>
      </c>
      <c r="B453" s="242"/>
      <c r="C453" s="62" t="s">
        <v>267</v>
      </c>
      <c r="D453" s="239" t="s">
        <v>48</v>
      </c>
      <c r="E453" s="239">
        <v>2</v>
      </c>
      <c r="F453" s="82"/>
      <c r="G453" s="130"/>
      <c r="H453" s="82"/>
    </row>
    <row r="454" spans="1:8" ht="22.5" customHeight="1">
      <c r="A454" s="68"/>
      <c r="B454" s="242"/>
      <c r="C454" s="69" t="s">
        <v>1154</v>
      </c>
      <c r="D454" s="239"/>
      <c r="E454" s="239"/>
      <c r="F454" s="82"/>
      <c r="G454" s="130"/>
      <c r="H454" s="82"/>
    </row>
    <row r="455" spans="1:8" ht="22.5" customHeight="1">
      <c r="A455" s="68"/>
      <c r="B455" s="242" t="s">
        <v>127</v>
      </c>
      <c r="C455" s="62" t="s">
        <v>266</v>
      </c>
      <c r="D455" s="239" t="s">
        <v>48</v>
      </c>
      <c r="E455" s="239">
        <v>1</v>
      </c>
      <c r="F455" s="82"/>
      <c r="G455" s="130"/>
      <c r="H455" s="82"/>
    </row>
    <row r="456" spans="1:8" ht="22.5" customHeight="1">
      <c r="A456" s="68"/>
      <c r="B456" s="242" t="s">
        <v>130</v>
      </c>
      <c r="C456" s="62" t="s">
        <v>999</v>
      </c>
      <c r="D456" s="239" t="s">
        <v>48</v>
      </c>
      <c r="E456" s="239">
        <v>2</v>
      </c>
      <c r="F456" s="82"/>
      <c r="G456" s="130"/>
      <c r="H456" s="82"/>
    </row>
    <row r="457" spans="1:8" ht="22.5" customHeight="1">
      <c r="A457" s="68"/>
      <c r="B457" s="242" t="s">
        <v>177</v>
      </c>
      <c r="C457" s="62" t="s">
        <v>885</v>
      </c>
      <c r="D457" s="239" t="s">
        <v>48</v>
      </c>
      <c r="E457" s="239">
        <v>1</v>
      </c>
      <c r="F457" s="82"/>
      <c r="G457" s="130"/>
      <c r="H457" s="82"/>
    </row>
    <row r="458" spans="1:8" ht="22.5" customHeight="1">
      <c r="A458" s="68"/>
      <c r="B458" s="242" t="s">
        <v>180</v>
      </c>
      <c r="C458" s="62" t="s">
        <v>1153</v>
      </c>
      <c r="D458" s="239" t="s">
        <v>48</v>
      </c>
      <c r="E458" s="239">
        <v>1</v>
      </c>
      <c r="F458" s="82"/>
      <c r="G458" s="130"/>
      <c r="H458" s="82"/>
    </row>
    <row r="459" spans="1:8" ht="22.5" customHeight="1">
      <c r="A459" s="68" t="s">
        <v>265</v>
      </c>
      <c r="B459" s="242"/>
      <c r="C459" s="62" t="s">
        <v>967</v>
      </c>
      <c r="D459" s="239" t="s">
        <v>48</v>
      </c>
      <c r="E459" s="239">
        <v>2</v>
      </c>
      <c r="F459" s="82"/>
      <c r="G459" s="130"/>
      <c r="H459" s="82"/>
    </row>
    <row r="460" spans="1:8" ht="22.5" customHeight="1">
      <c r="A460" s="68"/>
      <c r="B460" s="242"/>
      <c r="C460" s="69" t="s">
        <v>1154</v>
      </c>
      <c r="D460" s="239"/>
      <c r="E460" s="239"/>
      <c r="F460" s="82"/>
      <c r="G460" s="130"/>
      <c r="H460" s="82"/>
    </row>
    <row r="461" spans="1:8" ht="22.5" customHeight="1">
      <c r="A461" s="68"/>
      <c r="B461" s="242" t="s">
        <v>127</v>
      </c>
      <c r="C461" s="62" t="s">
        <v>266</v>
      </c>
      <c r="D461" s="239" t="s">
        <v>48</v>
      </c>
      <c r="E461" s="239">
        <v>1</v>
      </c>
      <c r="F461" s="82"/>
      <c r="G461" s="130"/>
      <c r="H461" s="82"/>
    </row>
    <row r="462" spans="1:8" ht="22.5" customHeight="1">
      <c r="A462" s="68"/>
      <c r="B462" s="242" t="s">
        <v>130</v>
      </c>
      <c r="C462" s="62" t="s">
        <v>999</v>
      </c>
      <c r="D462" s="239" t="s">
        <v>48</v>
      </c>
      <c r="E462" s="239">
        <v>2</v>
      </c>
      <c r="F462" s="82"/>
      <c r="G462" s="130"/>
      <c r="H462" s="82"/>
    </row>
    <row r="463" spans="1:8" ht="22.5" customHeight="1">
      <c r="A463" s="68"/>
      <c r="B463" s="242" t="s">
        <v>177</v>
      </c>
      <c r="C463" s="62" t="s">
        <v>885</v>
      </c>
      <c r="D463" s="239" t="s">
        <v>48</v>
      </c>
      <c r="E463" s="239">
        <v>1</v>
      </c>
      <c r="F463" s="82"/>
      <c r="G463" s="130"/>
    </row>
    <row r="464" spans="1:8" ht="22.5" customHeight="1">
      <c r="A464" s="68"/>
      <c r="B464" s="242" t="s">
        <v>180</v>
      </c>
      <c r="C464" s="62" t="s">
        <v>1153</v>
      </c>
      <c r="D464" s="239" t="s">
        <v>48</v>
      </c>
      <c r="E464" s="239">
        <v>1</v>
      </c>
      <c r="F464" s="82"/>
      <c r="G464" s="130"/>
      <c r="H464" s="82"/>
    </row>
    <row r="465" spans="1:8" ht="22.5" customHeight="1">
      <c r="A465" s="68" t="s">
        <v>296</v>
      </c>
      <c r="B465" s="242"/>
      <c r="C465" s="62" t="s">
        <v>269</v>
      </c>
      <c r="D465" s="239" t="s">
        <v>48</v>
      </c>
      <c r="E465" s="239">
        <v>1</v>
      </c>
      <c r="F465" s="82"/>
      <c r="G465" s="130"/>
      <c r="H465" s="82"/>
    </row>
    <row r="466" spans="1:8" ht="22.5" customHeight="1">
      <c r="A466" s="68"/>
      <c r="B466" s="242"/>
      <c r="C466" s="69" t="s">
        <v>1154</v>
      </c>
      <c r="D466" s="239"/>
      <c r="E466" s="239"/>
      <c r="F466" s="82"/>
      <c r="G466" s="130"/>
      <c r="H466" s="82"/>
    </row>
    <row r="467" spans="1:8" ht="22.5" customHeight="1">
      <c r="A467" s="68"/>
      <c r="B467" s="242" t="s">
        <v>127</v>
      </c>
      <c r="C467" s="62" t="s">
        <v>266</v>
      </c>
      <c r="D467" s="239" t="s">
        <v>48</v>
      </c>
      <c r="E467" s="239">
        <v>1</v>
      </c>
      <c r="F467" s="82"/>
      <c r="G467" s="130"/>
      <c r="H467" s="82"/>
    </row>
    <row r="468" spans="1:8" ht="22.5" customHeight="1">
      <c r="A468" s="68"/>
      <c r="B468" s="242" t="s">
        <v>130</v>
      </c>
      <c r="C468" s="62" t="s">
        <v>680</v>
      </c>
      <c r="D468" s="239" t="s">
        <v>48</v>
      </c>
      <c r="E468" s="239">
        <v>1</v>
      </c>
      <c r="F468" s="82"/>
      <c r="G468" s="130"/>
      <c r="H468" s="82"/>
    </row>
    <row r="469" spans="1:8" ht="22.5" customHeight="1">
      <c r="A469" s="68"/>
      <c r="B469" s="242" t="s">
        <v>177</v>
      </c>
      <c r="C469" s="62" t="s">
        <v>885</v>
      </c>
      <c r="D469" s="239" t="s">
        <v>48</v>
      </c>
      <c r="E469" s="239">
        <v>1</v>
      </c>
      <c r="F469" s="82"/>
      <c r="G469" s="130"/>
      <c r="H469" s="82"/>
    </row>
    <row r="470" spans="1:8" ht="22.5" customHeight="1">
      <c r="A470" s="68"/>
      <c r="B470" s="242" t="s">
        <v>180</v>
      </c>
      <c r="C470" s="62" t="s">
        <v>1153</v>
      </c>
      <c r="D470" s="239" t="s">
        <v>48</v>
      </c>
      <c r="E470" s="239">
        <v>1</v>
      </c>
      <c r="F470" s="82"/>
      <c r="G470" s="130"/>
      <c r="H470" s="82"/>
    </row>
    <row r="471" spans="1:8" ht="22.5" customHeight="1">
      <c r="A471" s="68" t="s">
        <v>296</v>
      </c>
      <c r="B471" s="242"/>
      <c r="C471" s="62" t="s">
        <v>140</v>
      </c>
      <c r="D471" s="239" t="s">
        <v>48</v>
      </c>
      <c r="E471" s="239">
        <v>1</v>
      </c>
      <c r="F471" s="82"/>
      <c r="G471" s="130"/>
      <c r="H471" s="82"/>
    </row>
    <row r="472" spans="1:8" ht="22.5" customHeight="1">
      <c r="A472" s="68"/>
      <c r="B472" s="242"/>
      <c r="C472" s="69" t="s">
        <v>1154</v>
      </c>
      <c r="D472" s="239"/>
      <c r="E472" s="239"/>
      <c r="F472" s="82"/>
      <c r="G472" s="130"/>
      <c r="H472" s="82"/>
    </row>
    <row r="473" spans="1:8" ht="22.5" customHeight="1">
      <c r="A473" s="68"/>
      <c r="B473" s="242" t="s">
        <v>127</v>
      </c>
      <c r="C473" s="62" t="s">
        <v>266</v>
      </c>
      <c r="D473" s="239" t="s">
        <v>44</v>
      </c>
      <c r="E473" s="239"/>
      <c r="F473" s="82"/>
      <c r="G473" s="130"/>
      <c r="H473" s="82"/>
    </row>
    <row r="474" spans="1:8" ht="22.5" customHeight="1">
      <c r="A474" s="68"/>
      <c r="B474" s="242" t="s">
        <v>130</v>
      </c>
      <c r="C474" s="62" t="s">
        <v>181</v>
      </c>
      <c r="D474" s="239"/>
      <c r="E474" s="239"/>
      <c r="F474" s="82"/>
      <c r="G474" s="130"/>
      <c r="H474" s="82"/>
    </row>
    <row r="475" spans="1:8" ht="22.5" customHeight="1">
      <c r="A475" s="68"/>
      <c r="B475" s="242" t="s">
        <v>63</v>
      </c>
      <c r="C475" s="62" t="s">
        <v>949</v>
      </c>
      <c r="D475" s="239" t="s">
        <v>48</v>
      </c>
      <c r="E475" s="239">
        <f>E453+E459+E465</f>
        <v>5</v>
      </c>
      <c r="F475" s="82"/>
      <c r="G475" s="130"/>
      <c r="H475" s="82"/>
    </row>
    <row r="476" spans="1:8" ht="22.5" customHeight="1">
      <c r="A476" s="68"/>
      <c r="B476" s="242" t="s">
        <v>64</v>
      </c>
      <c r="C476" s="62" t="s">
        <v>969</v>
      </c>
      <c r="D476" s="239" t="s">
        <v>48</v>
      </c>
      <c r="E476" s="239">
        <v>1</v>
      </c>
      <c r="F476" s="82"/>
      <c r="G476" s="130"/>
      <c r="H476" s="82"/>
    </row>
    <row r="477" spans="1:8" ht="22.5" customHeight="1">
      <c r="A477" s="68"/>
      <c r="B477" s="242" t="s">
        <v>177</v>
      </c>
      <c r="C477" s="62" t="s">
        <v>1155</v>
      </c>
      <c r="D477" s="239" t="s">
        <v>48</v>
      </c>
      <c r="E477" s="239">
        <v>1</v>
      </c>
      <c r="F477" s="82"/>
      <c r="G477" s="130"/>
      <c r="H477" s="82"/>
    </row>
    <row r="478" spans="1:8" ht="22.5" customHeight="1">
      <c r="A478" s="68"/>
      <c r="B478" s="242" t="s">
        <v>180</v>
      </c>
      <c r="C478" s="62" t="s">
        <v>968</v>
      </c>
      <c r="D478" s="239" t="s">
        <v>48</v>
      </c>
      <c r="E478" s="239">
        <v>1</v>
      </c>
      <c r="F478" s="82"/>
      <c r="G478" s="130"/>
      <c r="H478" s="82"/>
    </row>
    <row r="479" spans="1:8" ht="22.5" customHeight="1">
      <c r="A479" s="68" t="s">
        <v>297</v>
      </c>
      <c r="B479" s="242"/>
      <c r="C479" s="62" t="s">
        <v>146</v>
      </c>
      <c r="D479" s="239"/>
      <c r="E479" s="239"/>
      <c r="F479" s="82"/>
      <c r="G479" s="130"/>
      <c r="H479" s="82"/>
    </row>
    <row r="480" spans="1:8" ht="22.5" customHeight="1">
      <c r="A480" s="68"/>
      <c r="B480" s="242" t="s">
        <v>127</v>
      </c>
      <c r="C480" s="62" t="s">
        <v>859</v>
      </c>
      <c r="D480" s="239" t="s">
        <v>62</v>
      </c>
      <c r="E480" s="239">
        <f>(E453+E459)*2</f>
        <v>8</v>
      </c>
      <c r="F480" s="82"/>
      <c r="G480" s="130"/>
      <c r="H480" s="82"/>
    </row>
    <row r="481" spans="1:8" ht="22.5" customHeight="1">
      <c r="A481" s="68"/>
      <c r="B481" s="242" t="s">
        <v>130</v>
      </c>
      <c r="C481" s="62" t="s">
        <v>957</v>
      </c>
      <c r="D481" s="239" t="s">
        <v>95</v>
      </c>
      <c r="E481" s="239">
        <v>1</v>
      </c>
      <c r="F481" s="82"/>
      <c r="G481" s="130"/>
      <c r="H481" s="82"/>
    </row>
    <row r="482" spans="1:8" ht="22.5" customHeight="1">
      <c r="A482" s="239"/>
      <c r="B482" s="242"/>
      <c r="C482" s="69" t="s">
        <v>147</v>
      </c>
      <c r="D482" s="239"/>
      <c r="E482" s="239"/>
      <c r="F482" s="82"/>
      <c r="G482" s="130"/>
      <c r="H482" s="82"/>
    </row>
    <row r="483" spans="1:8" ht="22.5" customHeight="1">
      <c r="A483" s="68" t="s">
        <v>298</v>
      </c>
      <c r="B483" s="242"/>
      <c r="C483" s="62" t="s">
        <v>148</v>
      </c>
      <c r="D483" s="239" t="s">
        <v>4</v>
      </c>
      <c r="E483" s="239">
        <v>2</v>
      </c>
      <c r="F483" s="82"/>
      <c r="G483" s="130"/>
      <c r="H483" s="82"/>
    </row>
    <row r="484" spans="1:8" ht="22.5" customHeight="1">
      <c r="A484" s="68"/>
      <c r="B484" s="242"/>
      <c r="C484" s="69" t="s">
        <v>1154</v>
      </c>
      <c r="D484" s="239"/>
      <c r="E484" s="239"/>
      <c r="F484" s="82"/>
      <c r="G484" s="130"/>
      <c r="H484" s="82"/>
    </row>
    <row r="485" spans="1:8" ht="22.5" customHeight="1">
      <c r="A485" s="68"/>
      <c r="B485" s="242" t="s">
        <v>127</v>
      </c>
      <c r="C485" s="62" t="s">
        <v>184</v>
      </c>
      <c r="D485" s="239" t="s">
        <v>4</v>
      </c>
      <c r="E485" s="239">
        <v>1</v>
      </c>
      <c r="F485" s="82"/>
      <c r="G485" s="130"/>
      <c r="H485" s="82"/>
    </row>
    <row r="486" spans="1:8" ht="22.5" customHeight="1">
      <c r="A486" s="68"/>
      <c r="B486" s="242" t="s">
        <v>130</v>
      </c>
      <c r="C486" s="62" t="s">
        <v>886</v>
      </c>
      <c r="D486" s="239" t="s">
        <v>4</v>
      </c>
      <c r="E486" s="239">
        <v>1</v>
      </c>
      <c r="F486" s="82"/>
      <c r="G486" s="130"/>
      <c r="H486" s="82"/>
    </row>
    <row r="487" spans="1:8" ht="22.5" customHeight="1">
      <c r="A487" s="68"/>
      <c r="B487" s="242" t="s">
        <v>177</v>
      </c>
      <c r="C487" s="62" t="s">
        <v>858</v>
      </c>
      <c r="D487" s="239" t="s">
        <v>4</v>
      </c>
      <c r="E487" s="239">
        <v>1</v>
      </c>
      <c r="F487" s="82"/>
      <c r="G487" s="130"/>
      <c r="H487" s="82"/>
    </row>
    <row r="488" spans="1:8" ht="22.5" customHeight="1">
      <c r="A488" s="68"/>
      <c r="B488" s="242" t="s">
        <v>180</v>
      </c>
      <c r="C488" s="62" t="s">
        <v>1153</v>
      </c>
      <c r="D488" s="239" t="s">
        <v>4</v>
      </c>
      <c r="E488" s="239">
        <v>1</v>
      </c>
      <c r="F488" s="82"/>
      <c r="G488" s="130"/>
      <c r="H488" s="82"/>
    </row>
    <row r="489" spans="1:8" ht="22.5" customHeight="1">
      <c r="A489" s="68" t="s">
        <v>299</v>
      </c>
      <c r="B489" s="242"/>
      <c r="C489" s="62" t="s">
        <v>146</v>
      </c>
      <c r="D489" s="239"/>
      <c r="E489" s="239"/>
      <c r="F489" s="82"/>
      <c r="G489" s="130"/>
      <c r="H489" s="82"/>
    </row>
    <row r="490" spans="1:8" ht="22.5" customHeight="1">
      <c r="A490" s="68"/>
      <c r="B490" s="242" t="s">
        <v>127</v>
      </c>
      <c r="C490" s="62" t="s">
        <v>859</v>
      </c>
      <c r="D490" s="239" t="s">
        <v>62</v>
      </c>
      <c r="E490" s="239">
        <f>E483*2</f>
        <v>4</v>
      </c>
      <c r="F490" s="82"/>
      <c r="G490" s="130"/>
      <c r="H490" s="82"/>
    </row>
    <row r="491" spans="1:8" ht="22.5" customHeight="1">
      <c r="A491" s="68"/>
      <c r="B491" s="242" t="s">
        <v>130</v>
      </c>
      <c r="C491" s="62" t="s">
        <v>189</v>
      </c>
      <c r="D491" s="239" t="s">
        <v>95</v>
      </c>
      <c r="E491" s="239">
        <v>1</v>
      </c>
      <c r="F491" s="82"/>
      <c r="G491" s="130"/>
      <c r="H491" s="82"/>
    </row>
    <row r="492" spans="1:8" ht="22.5" customHeight="1">
      <c r="A492" s="239" t="s">
        <v>300</v>
      </c>
      <c r="B492" s="242"/>
      <c r="C492" s="69" t="s">
        <v>163</v>
      </c>
      <c r="D492" s="239"/>
      <c r="E492" s="239"/>
      <c r="F492" s="82"/>
      <c r="G492" s="130"/>
      <c r="H492" s="82"/>
    </row>
    <row r="493" spans="1:8" ht="22.5" customHeight="1">
      <c r="A493" s="239"/>
      <c r="B493" s="242" t="s">
        <v>63</v>
      </c>
      <c r="C493" s="62" t="s">
        <v>164</v>
      </c>
      <c r="D493" s="70"/>
      <c r="E493" s="239"/>
      <c r="F493" s="82"/>
      <c r="G493" s="130"/>
      <c r="H493" s="82"/>
    </row>
    <row r="494" spans="1:8" ht="22.5" customHeight="1">
      <c r="A494" s="239"/>
      <c r="B494" s="242" t="s">
        <v>127</v>
      </c>
      <c r="C494" s="62" t="s">
        <v>192</v>
      </c>
      <c r="D494" s="239" t="s">
        <v>62</v>
      </c>
      <c r="E494" s="239" t="s">
        <v>44</v>
      </c>
      <c r="F494" s="82"/>
      <c r="G494" s="130"/>
      <c r="H494" s="82"/>
    </row>
    <row r="495" spans="1:8" ht="22.5" customHeight="1">
      <c r="A495" s="239"/>
      <c r="B495" s="242" t="s">
        <v>130</v>
      </c>
      <c r="C495" s="62" t="s">
        <v>174</v>
      </c>
      <c r="D495" s="239" t="s">
        <v>62</v>
      </c>
      <c r="E495" s="239">
        <f>E453</f>
        <v>2</v>
      </c>
      <c r="F495" s="82"/>
      <c r="G495" s="130"/>
      <c r="H495" s="82"/>
    </row>
    <row r="496" spans="1:8" ht="22.5" customHeight="1">
      <c r="A496" s="239"/>
      <c r="B496" s="242" t="s">
        <v>177</v>
      </c>
      <c r="C496" s="62" t="s">
        <v>695</v>
      </c>
      <c r="D496" s="239" t="s">
        <v>62</v>
      </c>
      <c r="E496" s="239">
        <f>2</f>
        <v>2</v>
      </c>
      <c r="F496" s="82"/>
      <c r="G496" s="130"/>
      <c r="H496" s="82"/>
    </row>
    <row r="497" spans="1:8" ht="22.5" customHeight="1">
      <c r="A497" s="239"/>
      <c r="B497" s="242" t="s">
        <v>64</v>
      </c>
      <c r="C497" s="62" t="s">
        <v>956</v>
      </c>
      <c r="D497" s="239" t="s">
        <v>4</v>
      </c>
      <c r="E497" s="239">
        <v>2</v>
      </c>
      <c r="F497" s="82"/>
      <c r="G497" s="130"/>
      <c r="H497" s="82"/>
    </row>
    <row r="498" spans="1:8" ht="22.5" customHeight="1">
      <c r="A498" s="239"/>
      <c r="B498" s="242" t="s">
        <v>65</v>
      </c>
      <c r="C498" s="62" t="s">
        <v>696</v>
      </c>
      <c r="D498" s="239" t="s">
        <v>5</v>
      </c>
      <c r="E498" s="239">
        <v>1</v>
      </c>
      <c r="F498" s="82"/>
      <c r="G498" s="130"/>
      <c r="H498" s="82"/>
    </row>
    <row r="499" spans="1:8" ht="22.5" customHeight="1">
      <c r="A499" s="239"/>
      <c r="B499" s="242" t="s">
        <v>66</v>
      </c>
      <c r="C499" s="62" t="s">
        <v>167</v>
      </c>
      <c r="D499" s="239" t="s">
        <v>4</v>
      </c>
      <c r="E499" s="239">
        <v>1</v>
      </c>
      <c r="F499" s="82"/>
      <c r="G499" s="130"/>
      <c r="H499" s="82"/>
    </row>
    <row r="500" spans="1:8" ht="22.5" customHeight="1">
      <c r="A500" s="239"/>
      <c r="B500" s="242" t="s">
        <v>67</v>
      </c>
      <c r="C500" s="67" t="s">
        <v>864</v>
      </c>
      <c r="D500" s="239" t="s">
        <v>4</v>
      </c>
      <c r="E500" s="239">
        <v>2</v>
      </c>
      <c r="F500" s="82"/>
      <c r="G500" s="130"/>
      <c r="H500" s="82"/>
    </row>
    <row r="501" spans="1:8" ht="22.5" customHeight="1">
      <c r="A501" s="239"/>
      <c r="B501" s="242" t="s">
        <v>74</v>
      </c>
      <c r="C501" s="62" t="s">
        <v>662</v>
      </c>
      <c r="D501" s="239" t="s">
        <v>4</v>
      </c>
      <c r="E501" s="239">
        <v>1</v>
      </c>
      <c r="F501" s="82"/>
      <c r="G501" s="130"/>
      <c r="H501" s="82"/>
    </row>
    <row r="502" spans="1:8" ht="22.5" customHeight="1">
      <c r="A502" s="239"/>
      <c r="B502" s="242" t="s">
        <v>69</v>
      </c>
      <c r="C502" s="62" t="s">
        <v>663</v>
      </c>
      <c r="D502" s="239" t="s">
        <v>4</v>
      </c>
      <c r="E502" s="239">
        <v>2</v>
      </c>
      <c r="F502" s="82"/>
      <c r="G502" s="130"/>
      <c r="H502" s="82"/>
    </row>
    <row r="503" spans="1:8" ht="22.5" customHeight="1">
      <c r="A503" s="239"/>
      <c r="B503" s="242" t="s">
        <v>70</v>
      </c>
      <c r="C503" s="62" t="s">
        <v>954</v>
      </c>
      <c r="D503" s="239" t="s">
        <v>62</v>
      </c>
      <c r="E503" s="239">
        <v>1</v>
      </c>
      <c r="F503" s="82"/>
      <c r="G503" s="130"/>
      <c r="H503" s="82"/>
    </row>
    <row r="504" spans="1:8" ht="22.5" customHeight="1">
      <c r="A504" s="239"/>
      <c r="B504" s="242" t="s">
        <v>175</v>
      </c>
      <c r="C504" s="62" t="s">
        <v>768</v>
      </c>
      <c r="D504" s="239"/>
      <c r="E504" s="239"/>
      <c r="F504" s="82"/>
      <c r="G504" s="130"/>
      <c r="H504" s="82"/>
    </row>
    <row r="505" spans="1:8" ht="22.5" customHeight="1">
      <c r="A505" s="239"/>
      <c r="B505" s="242" t="s">
        <v>72</v>
      </c>
      <c r="C505" s="62" t="s">
        <v>189</v>
      </c>
      <c r="D505" s="239" t="s">
        <v>5</v>
      </c>
      <c r="E505" s="70">
        <v>1</v>
      </c>
      <c r="F505" s="82"/>
      <c r="G505" s="130"/>
      <c r="H505" s="82"/>
    </row>
    <row r="506" spans="1:8" ht="22.5" customHeight="1">
      <c r="A506" s="239"/>
      <c r="B506" s="242" t="s">
        <v>176</v>
      </c>
      <c r="C506" s="62" t="s">
        <v>710</v>
      </c>
      <c r="D506" s="239" t="s">
        <v>5</v>
      </c>
      <c r="E506" s="239">
        <v>1</v>
      </c>
      <c r="F506" s="82"/>
      <c r="G506" s="130"/>
      <c r="H506" s="82"/>
    </row>
    <row r="507" spans="1:8" ht="22.5" customHeight="1">
      <c r="A507" s="69" t="s">
        <v>301</v>
      </c>
      <c r="B507" s="500" t="s">
        <v>231</v>
      </c>
      <c r="C507" s="500"/>
      <c r="D507" s="500"/>
      <c r="E507" s="500"/>
      <c r="F507" s="82"/>
      <c r="G507" s="130"/>
      <c r="H507" s="82"/>
    </row>
    <row r="508" spans="1:8" ht="22.5" customHeight="1">
      <c r="A508" s="62"/>
      <c r="B508" s="97" t="s">
        <v>127</v>
      </c>
      <c r="C508" s="230" t="s">
        <v>817</v>
      </c>
      <c r="D508" s="239"/>
      <c r="E508" s="239"/>
      <c r="F508" s="82"/>
      <c r="G508" s="130"/>
      <c r="H508" s="82"/>
    </row>
    <row r="509" spans="1:8" ht="22.5" customHeight="1">
      <c r="A509" s="62"/>
      <c r="B509" s="97" t="s">
        <v>63</v>
      </c>
      <c r="C509" s="62" t="s">
        <v>707</v>
      </c>
      <c r="D509" s="239" t="s">
        <v>4</v>
      </c>
      <c r="E509" s="239">
        <v>2</v>
      </c>
      <c r="F509" s="82"/>
      <c r="G509" s="130"/>
      <c r="H509" s="82"/>
    </row>
    <row r="510" spans="1:8" ht="22.5" customHeight="1">
      <c r="A510" s="62"/>
      <c r="B510" s="97" t="s">
        <v>64</v>
      </c>
      <c r="C510" s="62" t="s">
        <v>703</v>
      </c>
      <c r="D510" s="239" t="s">
        <v>4</v>
      </c>
      <c r="E510" s="239">
        <v>2</v>
      </c>
      <c r="F510" s="82"/>
      <c r="G510" s="130"/>
      <c r="H510" s="82"/>
    </row>
    <row r="511" spans="1:8" ht="22.5" customHeight="1">
      <c r="A511" s="62"/>
      <c r="B511" s="97" t="s">
        <v>65</v>
      </c>
      <c r="C511" s="62" t="s">
        <v>704</v>
      </c>
      <c r="D511" s="239" t="s">
        <v>4</v>
      </c>
      <c r="E511" s="239">
        <v>1</v>
      </c>
      <c r="F511" s="82"/>
      <c r="G511" s="130"/>
      <c r="H511" s="82"/>
    </row>
    <row r="512" spans="1:8" ht="22.5" customHeight="1">
      <c r="A512" s="62"/>
      <c r="B512" s="97" t="s">
        <v>66</v>
      </c>
      <c r="C512" s="62" t="s">
        <v>706</v>
      </c>
      <c r="D512" s="239" t="s">
        <v>48</v>
      </c>
      <c r="E512" s="239">
        <v>5</v>
      </c>
      <c r="F512" s="82"/>
      <c r="G512" s="130"/>
      <c r="H512" s="82"/>
    </row>
    <row r="513" spans="1:8" ht="22.5" customHeight="1">
      <c r="A513" s="62"/>
      <c r="B513" s="97" t="s">
        <v>67</v>
      </c>
      <c r="C513" s="62" t="s">
        <v>189</v>
      </c>
      <c r="D513" s="239" t="s">
        <v>95</v>
      </c>
      <c r="E513" s="239">
        <v>1</v>
      </c>
      <c r="F513" s="82"/>
      <c r="G513" s="130"/>
      <c r="H513" s="82"/>
    </row>
    <row r="514" spans="1:8" ht="22.5" customHeight="1">
      <c r="A514" s="62"/>
      <c r="B514" s="97" t="s">
        <v>74</v>
      </c>
      <c r="C514" s="62" t="s">
        <v>705</v>
      </c>
      <c r="D514" s="239" t="s">
        <v>95</v>
      </c>
      <c r="E514" s="239">
        <v>1</v>
      </c>
      <c r="F514" s="82"/>
      <c r="G514" s="130"/>
      <c r="H514" s="82"/>
    </row>
    <row r="515" spans="1:8" ht="22.5" customHeight="1">
      <c r="A515" s="62"/>
      <c r="B515" s="97" t="s">
        <v>69</v>
      </c>
      <c r="C515" s="62" t="s">
        <v>710</v>
      </c>
      <c r="D515" s="239" t="s">
        <v>95</v>
      </c>
      <c r="E515" s="239">
        <v>1</v>
      </c>
      <c r="F515" s="82"/>
      <c r="G515" s="130"/>
      <c r="H515" s="82"/>
    </row>
    <row r="516" spans="1:8" ht="22.5" customHeight="1">
      <c r="A516" s="169"/>
      <c r="B516" s="97" t="s">
        <v>130</v>
      </c>
      <c r="C516" s="62" t="s">
        <v>712</v>
      </c>
      <c r="D516" s="239" t="s">
        <v>95</v>
      </c>
      <c r="E516" s="239">
        <v>1</v>
      </c>
      <c r="F516" s="82"/>
      <c r="G516" s="130"/>
      <c r="H516" s="82"/>
    </row>
    <row r="517" spans="1:8" ht="22.5" customHeight="1">
      <c r="A517" s="239" t="s">
        <v>302</v>
      </c>
      <c r="B517" s="498" t="s">
        <v>158</v>
      </c>
      <c r="C517" s="498"/>
      <c r="D517" s="498"/>
      <c r="E517" s="498"/>
      <c r="F517" s="82"/>
      <c r="G517" s="130"/>
      <c r="H517" s="82"/>
    </row>
    <row r="518" spans="1:8" ht="22.5" customHeight="1">
      <c r="A518" s="239"/>
      <c r="B518" s="242"/>
      <c r="C518" s="62" t="s">
        <v>114</v>
      </c>
      <c r="D518" s="239"/>
      <c r="E518" s="239"/>
      <c r="F518" s="82"/>
      <c r="G518" s="130"/>
      <c r="H518" s="82"/>
    </row>
    <row r="519" spans="1:8" ht="22.5" customHeight="1">
      <c r="A519" s="239" t="s">
        <v>303</v>
      </c>
      <c r="B519" s="242"/>
      <c r="C519" s="69" t="s">
        <v>194</v>
      </c>
      <c r="D519" s="239"/>
      <c r="E519" s="239"/>
      <c r="F519" s="82"/>
      <c r="G519" s="130"/>
      <c r="H519" s="82"/>
    </row>
    <row r="520" spans="1:8" ht="22.5" customHeight="1">
      <c r="A520" s="239"/>
      <c r="B520" s="242"/>
      <c r="C520" s="62" t="s">
        <v>114</v>
      </c>
      <c r="D520" s="239"/>
      <c r="E520" s="239"/>
      <c r="F520" s="82"/>
      <c r="G520" s="130"/>
      <c r="H520" s="82"/>
    </row>
    <row r="521" spans="1:8" ht="22.5" customHeight="1">
      <c r="A521" s="239" t="s">
        <v>304</v>
      </c>
      <c r="B521" s="242"/>
      <c r="C521" s="241" t="s">
        <v>200</v>
      </c>
      <c r="D521" s="239"/>
      <c r="E521" s="239"/>
      <c r="F521" s="82"/>
      <c r="G521" s="130"/>
      <c r="H521" s="82"/>
    </row>
    <row r="522" spans="1:8" ht="22.5" customHeight="1">
      <c r="A522" s="239"/>
      <c r="B522" s="242"/>
      <c r="C522" s="62" t="s">
        <v>197</v>
      </c>
      <c r="D522" s="239"/>
      <c r="E522" s="239"/>
      <c r="F522" s="82"/>
      <c r="G522" s="130"/>
      <c r="H522" s="82"/>
    </row>
    <row r="523" spans="1:8" ht="22.5" customHeight="1">
      <c r="A523" s="239"/>
      <c r="B523" s="242" t="s">
        <v>63</v>
      </c>
      <c r="C523" s="62" t="s">
        <v>198</v>
      </c>
      <c r="D523" s="239" t="s">
        <v>95</v>
      </c>
      <c r="E523" s="239">
        <v>1</v>
      </c>
      <c r="F523" s="82"/>
      <c r="G523" s="130"/>
      <c r="H523" s="82"/>
    </row>
    <row r="524" spans="1:8" ht="22.5" customHeight="1">
      <c r="A524" s="239"/>
      <c r="B524" s="242" t="s">
        <v>64</v>
      </c>
      <c r="C524" s="62" t="s">
        <v>199</v>
      </c>
      <c r="D524" s="239" t="s">
        <v>95</v>
      </c>
      <c r="E524" s="239">
        <v>1</v>
      </c>
      <c r="F524" s="82"/>
      <c r="G524" s="130"/>
      <c r="H524" s="82"/>
    </row>
    <row r="525" spans="1:8" ht="22.5" customHeight="1">
      <c r="A525" s="239" t="s">
        <v>306</v>
      </c>
      <c r="B525" s="242"/>
      <c r="C525" s="241" t="s">
        <v>675</v>
      </c>
      <c r="D525" s="103"/>
      <c r="E525" s="117"/>
      <c r="F525" s="82"/>
      <c r="G525" s="130"/>
      <c r="H525" s="82"/>
    </row>
    <row r="526" spans="1:8" ht="22.5" customHeight="1">
      <c r="A526" s="239" t="s">
        <v>307</v>
      </c>
      <c r="B526" s="242"/>
      <c r="C526" s="76" t="s">
        <v>621</v>
      </c>
      <c r="D526" s="103"/>
      <c r="E526" s="117"/>
      <c r="F526" s="82"/>
      <c r="G526" s="130"/>
      <c r="H526" s="82"/>
    </row>
    <row r="527" spans="1:8" ht="22.5" customHeight="1">
      <c r="A527" s="239"/>
      <c r="B527" s="242" t="s">
        <v>63</v>
      </c>
      <c r="C527" s="76" t="s">
        <v>203</v>
      </c>
      <c r="D527" s="103" t="s">
        <v>214</v>
      </c>
      <c r="E527" s="117">
        <v>1</v>
      </c>
      <c r="F527" s="82"/>
      <c r="G527" s="130"/>
      <c r="H527" s="82"/>
    </row>
    <row r="528" spans="1:8" ht="22.5" customHeight="1">
      <c r="A528" s="239"/>
      <c r="B528" s="242" t="s">
        <v>64</v>
      </c>
      <c r="C528" s="76" t="s">
        <v>1000</v>
      </c>
      <c r="D528" s="103" t="s">
        <v>214</v>
      </c>
      <c r="E528" s="117">
        <v>1</v>
      </c>
      <c r="F528" s="82"/>
      <c r="G528" s="130"/>
      <c r="H528" s="82"/>
    </row>
    <row r="529" spans="1:9" ht="22.5" customHeight="1">
      <c r="A529" s="239" t="s">
        <v>305</v>
      </c>
      <c r="B529" s="242"/>
      <c r="C529" s="76" t="s">
        <v>205</v>
      </c>
      <c r="D529" s="103" t="s">
        <v>216</v>
      </c>
      <c r="E529" s="117">
        <v>1</v>
      </c>
      <c r="F529" s="82"/>
      <c r="G529" s="130"/>
      <c r="H529" s="82"/>
    </row>
    <row r="530" spans="1:9" ht="22.5" customHeight="1">
      <c r="A530" s="239" t="s">
        <v>308</v>
      </c>
      <c r="B530" s="242"/>
      <c r="C530" s="241" t="s">
        <v>206</v>
      </c>
      <c r="D530" s="103"/>
      <c r="E530" s="103"/>
      <c r="F530" s="82"/>
      <c r="G530" s="130"/>
      <c r="H530" s="82"/>
    </row>
    <row r="531" spans="1:9" ht="22.5" customHeight="1">
      <c r="A531" s="495" t="s">
        <v>309</v>
      </c>
      <c r="B531" s="242"/>
      <c r="C531" s="76" t="s">
        <v>989</v>
      </c>
      <c r="D531" s="103" t="s">
        <v>214</v>
      </c>
      <c r="E531" s="103">
        <v>1</v>
      </c>
      <c r="F531" s="82"/>
      <c r="G531" s="130"/>
      <c r="H531" s="82"/>
    </row>
    <row r="532" spans="1:9" ht="22.5" customHeight="1">
      <c r="A532" s="495"/>
      <c r="B532" s="242" t="s">
        <v>63</v>
      </c>
      <c r="C532" s="125" t="s">
        <v>222</v>
      </c>
      <c r="D532" s="103" t="s">
        <v>48</v>
      </c>
      <c r="E532" s="103">
        <v>2</v>
      </c>
      <c r="F532" s="82"/>
      <c r="G532" s="130"/>
      <c r="H532" s="82"/>
    </row>
    <row r="533" spans="1:9" ht="22.5" customHeight="1">
      <c r="A533" s="495"/>
      <c r="B533" s="242" t="s">
        <v>64</v>
      </c>
      <c r="C533" s="125" t="s">
        <v>972</v>
      </c>
      <c r="D533" s="103" t="s">
        <v>48</v>
      </c>
      <c r="E533" s="103">
        <v>2</v>
      </c>
      <c r="F533" s="82"/>
      <c r="G533" s="130"/>
      <c r="H533" s="82"/>
    </row>
    <row r="534" spans="1:9" ht="22.5" customHeight="1">
      <c r="A534" s="495"/>
      <c r="B534" s="242" t="s">
        <v>65</v>
      </c>
      <c r="C534" s="76" t="s">
        <v>988</v>
      </c>
      <c r="D534" s="103" t="s">
        <v>48</v>
      </c>
      <c r="E534" s="103">
        <v>1</v>
      </c>
      <c r="F534" s="82"/>
      <c r="G534" s="130"/>
      <c r="H534" s="82"/>
    </row>
    <row r="535" spans="1:9" ht="22.5" customHeight="1">
      <c r="A535" s="495"/>
      <c r="B535" s="242" t="s">
        <v>66</v>
      </c>
      <c r="C535" s="125" t="s">
        <v>207</v>
      </c>
      <c r="D535" s="103" t="s">
        <v>95</v>
      </c>
      <c r="E535" s="103">
        <v>1</v>
      </c>
      <c r="F535" s="82"/>
      <c r="G535" s="130"/>
      <c r="H535" s="82"/>
    </row>
    <row r="536" spans="1:9" ht="22.5" customHeight="1">
      <c r="A536" s="495" t="s">
        <v>310</v>
      </c>
      <c r="B536" s="242"/>
      <c r="C536" s="76" t="s">
        <v>208</v>
      </c>
      <c r="D536" s="103"/>
      <c r="E536" s="103"/>
      <c r="F536" s="82"/>
      <c r="G536" s="130"/>
      <c r="H536" s="82"/>
    </row>
    <row r="537" spans="1:9" ht="22.5" customHeight="1">
      <c r="A537" s="495"/>
      <c r="B537" s="242" t="s">
        <v>63</v>
      </c>
      <c r="C537" s="231" t="s">
        <v>223</v>
      </c>
      <c r="D537" s="103" t="s">
        <v>48</v>
      </c>
      <c r="E537" s="103">
        <v>2</v>
      </c>
      <c r="F537" s="82"/>
      <c r="G537" s="130"/>
      <c r="H537" s="82"/>
    </row>
    <row r="538" spans="1:9" ht="22.5" customHeight="1">
      <c r="A538" s="495"/>
      <c r="B538" s="242" t="s">
        <v>64</v>
      </c>
      <c r="C538" s="125" t="s">
        <v>970</v>
      </c>
      <c r="D538" s="103" t="s">
        <v>48</v>
      </c>
      <c r="E538" s="103">
        <v>2</v>
      </c>
      <c r="F538" s="131"/>
      <c r="G538" s="130"/>
    </row>
    <row r="539" spans="1:9" s="152" customFormat="1" ht="22.5" customHeight="1">
      <c r="A539" s="495"/>
      <c r="B539" s="242" t="s">
        <v>65</v>
      </c>
      <c r="C539" s="231" t="s">
        <v>209</v>
      </c>
      <c r="D539" s="103" t="s">
        <v>214</v>
      </c>
      <c r="E539" s="103">
        <v>1</v>
      </c>
      <c r="F539" s="139"/>
      <c r="G539" s="130"/>
      <c r="H539" s="131"/>
      <c r="I539" s="139"/>
    </row>
    <row r="540" spans="1:9" ht="22.5" customHeight="1">
      <c r="A540" s="82" t="s">
        <v>311</v>
      </c>
      <c r="B540" s="491" t="s">
        <v>210</v>
      </c>
      <c r="C540" s="491"/>
      <c r="D540" s="103"/>
      <c r="E540" s="103"/>
      <c r="F540" s="131"/>
      <c r="G540" s="130"/>
    </row>
    <row r="541" spans="1:9" ht="22.5" customHeight="1">
      <c r="A541" s="82" t="s">
        <v>761</v>
      </c>
      <c r="B541" s="489" t="s">
        <v>211</v>
      </c>
      <c r="C541" s="489"/>
      <c r="D541" s="103" t="s">
        <v>214</v>
      </c>
      <c r="E541" s="103">
        <v>1</v>
      </c>
      <c r="F541" s="131"/>
      <c r="G541" s="130"/>
    </row>
    <row r="542" spans="1:9" s="152" customFormat="1" ht="22.5" customHeight="1">
      <c r="A542" s="82" t="s">
        <v>762</v>
      </c>
      <c r="B542" s="489" t="s">
        <v>212</v>
      </c>
      <c r="C542" s="489"/>
      <c r="D542" s="103" t="s">
        <v>62</v>
      </c>
      <c r="E542" s="103">
        <f>2*2</f>
        <v>4</v>
      </c>
      <c r="F542" s="139"/>
      <c r="G542" s="130"/>
      <c r="H542" s="139"/>
      <c r="I542" s="139"/>
    </row>
    <row r="543" spans="1:9" ht="22.5" customHeight="1">
      <c r="A543" s="82" t="s">
        <v>312</v>
      </c>
      <c r="B543" s="511" t="s">
        <v>217</v>
      </c>
      <c r="C543" s="511"/>
      <c r="D543" s="512"/>
      <c r="E543" s="512"/>
      <c r="F543" s="131"/>
      <c r="G543" s="130"/>
    </row>
    <row r="544" spans="1:9" ht="22.5" customHeight="1">
      <c r="A544" s="101" t="s">
        <v>313</v>
      </c>
      <c r="B544" s="203"/>
      <c r="C544" s="126" t="s">
        <v>715</v>
      </c>
      <c r="D544" s="99"/>
      <c r="E544" s="99"/>
      <c r="F544" s="131"/>
      <c r="G544" s="130"/>
    </row>
    <row r="545" spans="1:7" ht="22.5" customHeight="1">
      <c r="A545" s="82"/>
      <c r="B545" s="141" t="s">
        <v>127</v>
      </c>
      <c r="C545" s="126" t="s">
        <v>1102</v>
      </c>
      <c r="D545" s="320" t="s">
        <v>746</v>
      </c>
      <c r="E545" s="320">
        <v>32400</v>
      </c>
      <c r="F545" s="131"/>
      <c r="G545" s="130"/>
    </row>
    <row r="546" spans="1:7" ht="22.5" customHeight="1">
      <c r="A546" s="82"/>
      <c r="B546" s="141" t="s">
        <v>130</v>
      </c>
      <c r="C546" s="126" t="s">
        <v>846</v>
      </c>
      <c r="D546" s="320" t="s">
        <v>829</v>
      </c>
      <c r="E546" s="320">
        <v>3250</v>
      </c>
      <c r="F546" s="131"/>
      <c r="G546" s="130"/>
    </row>
    <row r="547" spans="1:7" ht="22.5" customHeight="1">
      <c r="A547" s="82"/>
      <c r="B547" s="170" t="s">
        <v>177</v>
      </c>
      <c r="C547" s="171" t="s">
        <v>716</v>
      </c>
      <c r="D547" s="99"/>
      <c r="E547" s="99"/>
      <c r="F547" s="131"/>
      <c r="G547" s="130"/>
    </row>
    <row r="548" spans="1:7" ht="22.5" customHeight="1">
      <c r="A548" s="82"/>
      <c r="B548" s="172" t="s">
        <v>611</v>
      </c>
      <c r="C548" s="126" t="s">
        <v>748</v>
      </c>
      <c r="D548" s="99" t="s">
        <v>114</v>
      </c>
      <c r="E548" s="99"/>
      <c r="F548" s="131"/>
      <c r="G548" s="130"/>
    </row>
    <row r="549" spans="1:7" ht="22.5" customHeight="1">
      <c r="A549" s="82"/>
      <c r="B549" s="172" t="s">
        <v>612</v>
      </c>
      <c r="C549" s="126" t="s">
        <v>747</v>
      </c>
      <c r="D549" s="99" t="s">
        <v>114</v>
      </c>
      <c r="E549" s="102"/>
      <c r="F549" s="131"/>
      <c r="G549" s="130"/>
    </row>
    <row r="550" spans="1:7" ht="22.5" customHeight="1">
      <c r="A550" s="82"/>
      <c r="B550" s="172" t="s">
        <v>613</v>
      </c>
      <c r="C550" s="126" t="s">
        <v>1015</v>
      </c>
      <c r="D550" s="99" t="s">
        <v>114</v>
      </c>
      <c r="E550" s="102"/>
      <c r="F550" s="131"/>
      <c r="G550" s="130"/>
    </row>
    <row r="551" spans="1:7" ht="22.5" customHeight="1">
      <c r="A551" s="82"/>
      <c r="B551" s="173" t="s">
        <v>613</v>
      </c>
      <c r="C551" s="126" t="s">
        <v>717</v>
      </c>
      <c r="D551" s="99" t="s">
        <v>598</v>
      </c>
      <c r="E551" s="99">
        <f>E410</f>
        <v>3</v>
      </c>
      <c r="F551" s="131"/>
      <c r="G551" s="130"/>
    </row>
    <row r="552" spans="1:7" ht="22.5" customHeight="1">
      <c r="A552" s="82"/>
      <c r="B552" s="173" t="s">
        <v>614</v>
      </c>
      <c r="C552" s="126" t="s">
        <v>718</v>
      </c>
      <c r="D552" s="99"/>
      <c r="E552" s="99"/>
      <c r="F552" s="131"/>
      <c r="G552" s="130"/>
    </row>
    <row r="553" spans="1:7" ht="22.5" customHeight="1">
      <c r="A553" s="82"/>
      <c r="B553" s="173" t="s">
        <v>127</v>
      </c>
      <c r="C553" s="126" t="s">
        <v>132</v>
      </c>
      <c r="D553" s="99" t="s">
        <v>598</v>
      </c>
      <c r="E553" s="99">
        <f>E399</f>
        <v>12</v>
      </c>
      <c r="F553" s="131"/>
      <c r="G553" s="130"/>
    </row>
    <row r="554" spans="1:7" ht="22.5" customHeight="1">
      <c r="A554" s="82"/>
      <c r="B554" s="172" t="s">
        <v>615</v>
      </c>
      <c r="C554" s="126" t="s">
        <v>1016</v>
      </c>
      <c r="D554" s="514" t="s">
        <v>114</v>
      </c>
      <c r="E554" s="514"/>
      <c r="F554" s="131"/>
      <c r="G554" s="130"/>
    </row>
    <row r="555" spans="1:7" ht="22.5" customHeight="1">
      <c r="A555" s="82"/>
      <c r="B555" s="146" t="s">
        <v>616</v>
      </c>
      <c r="C555" s="145" t="s">
        <v>719</v>
      </c>
      <c r="D555" s="99"/>
      <c r="E555" s="99"/>
      <c r="F555" s="131"/>
      <c r="G555" s="130"/>
    </row>
    <row r="556" spans="1:7" ht="22.5" customHeight="1">
      <c r="A556" s="82"/>
      <c r="B556" s="146" t="s">
        <v>127</v>
      </c>
      <c r="C556" s="145" t="s">
        <v>602</v>
      </c>
      <c r="D556" s="99" t="s">
        <v>48</v>
      </c>
      <c r="E556" s="99">
        <f>E417</f>
        <v>2</v>
      </c>
      <c r="F556" s="131"/>
      <c r="G556" s="130"/>
    </row>
    <row r="557" spans="1:7" ht="22.5" customHeight="1">
      <c r="A557" s="82"/>
      <c r="B557" s="146" t="s">
        <v>130</v>
      </c>
      <c r="C557" s="145" t="s">
        <v>838</v>
      </c>
      <c r="D557" s="99" t="s">
        <v>48</v>
      </c>
      <c r="E557" s="99">
        <f>E419+E420</f>
        <v>4</v>
      </c>
      <c r="F557" s="131"/>
      <c r="G557" s="130"/>
    </row>
    <row r="558" spans="1:7" ht="22.5" customHeight="1">
      <c r="A558" s="82"/>
      <c r="B558" s="146" t="s">
        <v>177</v>
      </c>
      <c r="C558" s="145" t="s">
        <v>607</v>
      </c>
      <c r="D558" s="99" t="s">
        <v>48</v>
      </c>
      <c r="E558" s="99">
        <f>E421/3</f>
        <v>2</v>
      </c>
      <c r="F558" s="131"/>
      <c r="G558" s="130"/>
    </row>
    <row r="559" spans="1:7" ht="22.5" customHeight="1">
      <c r="A559" s="82"/>
      <c r="B559" s="146" t="s">
        <v>180</v>
      </c>
      <c r="C559" s="145" t="s">
        <v>839</v>
      </c>
      <c r="D559" s="99" t="s">
        <v>48</v>
      </c>
      <c r="E559" s="99">
        <f>E422/3</f>
        <v>2</v>
      </c>
      <c r="F559" s="131"/>
      <c r="G559" s="130"/>
    </row>
    <row r="560" spans="1:7" ht="22.5" customHeight="1">
      <c r="A560" s="82"/>
      <c r="B560" s="146" t="s">
        <v>250</v>
      </c>
      <c r="C560" s="145" t="s">
        <v>132</v>
      </c>
      <c r="D560" s="99" t="s">
        <v>48</v>
      </c>
      <c r="E560" s="99">
        <f>E423/3</f>
        <v>2</v>
      </c>
      <c r="F560" s="131"/>
      <c r="G560" s="130"/>
    </row>
    <row r="561" spans="1:7" ht="22.5" customHeight="1">
      <c r="A561" s="82"/>
      <c r="B561" s="173" t="s">
        <v>617</v>
      </c>
      <c r="C561" s="126" t="s">
        <v>720</v>
      </c>
      <c r="D561" s="174" t="s">
        <v>0</v>
      </c>
      <c r="E561" s="174">
        <f>E430+E433</f>
        <v>9</v>
      </c>
      <c r="F561" s="131"/>
      <c r="G561" s="130"/>
    </row>
    <row r="562" spans="1:7" ht="22.5" customHeight="1">
      <c r="A562" s="82"/>
      <c r="B562" s="173" t="s">
        <v>722</v>
      </c>
      <c r="C562" s="126" t="s">
        <v>721</v>
      </c>
      <c r="D562" s="99" t="s">
        <v>598</v>
      </c>
      <c r="E562" s="99">
        <f>E441</f>
        <v>2</v>
      </c>
      <c r="F562" s="131"/>
      <c r="G562" s="130"/>
    </row>
    <row r="563" spans="1:7" ht="22.5" customHeight="1">
      <c r="A563" s="82"/>
      <c r="B563" s="173" t="s">
        <v>618</v>
      </c>
      <c r="C563" s="126" t="s">
        <v>723</v>
      </c>
      <c r="D563" s="99" t="s">
        <v>598</v>
      </c>
      <c r="E563" s="99">
        <v>3</v>
      </c>
      <c r="F563" s="131"/>
      <c r="G563" s="130"/>
    </row>
    <row r="564" spans="1:7" ht="22.5" customHeight="1">
      <c r="A564" s="82"/>
      <c r="B564" s="173" t="s">
        <v>725</v>
      </c>
      <c r="C564" s="126" t="s">
        <v>1005</v>
      </c>
      <c r="D564" s="99" t="s">
        <v>1002</v>
      </c>
      <c r="E564" s="99">
        <f>E565</f>
        <v>400</v>
      </c>
      <c r="F564" s="131"/>
      <c r="G564" s="130"/>
    </row>
    <row r="565" spans="1:7" ht="22.5" customHeight="1">
      <c r="A565" s="82"/>
      <c r="B565" s="176" t="s">
        <v>727</v>
      </c>
      <c r="C565" s="126" t="s">
        <v>1006</v>
      </c>
      <c r="D565" s="321" t="s">
        <v>46</v>
      </c>
      <c r="E565" s="321">
        <v>400</v>
      </c>
      <c r="F565" s="131"/>
      <c r="G565" s="130"/>
    </row>
    <row r="566" spans="1:7" ht="22.5" customHeight="1">
      <c r="A566" s="82"/>
      <c r="B566" s="173" t="s">
        <v>729</v>
      </c>
      <c r="C566" s="126" t="s">
        <v>726</v>
      </c>
      <c r="D566" s="99" t="s">
        <v>62</v>
      </c>
      <c r="E566" s="99">
        <v>1</v>
      </c>
      <c r="F566" s="131"/>
      <c r="G566" s="130"/>
    </row>
    <row r="567" spans="1:7" ht="22.5" customHeight="1">
      <c r="A567" s="82"/>
      <c r="B567" s="173" t="s">
        <v>730</v>
      </c>
      <c r="C567" s="126" t="s">
        <v>728</v>
      </c>
      <c r="D567" s="99" t="s">
        <v>114</v>
      </c>
      <c r="E567" s="99"/>
      <c r="F567" s="131"/>
      <c r="G567" s="130"/>
    </row>
    <row r="568" spans="1:7" ht="22.5" customHeight="1">
      <c r="A568" s="82"/>
      <c r="B568" s="173" t="s">
        <v>732</v>
      </c>
      <c r="C568" s="126" t="s">
        <v>844</v>
      </c>
      <c r="D568" s="63" t="s">
        <v>46</v>
      </c>
      <c r="E568" s="63">
        <v>20</v>
      </c>
      <c r="F568" s="131"/>
      <c r="G568" s="130"/>
    </row>
    <row r="569" spans="1:7" ht="22.5" customHeight="1">
      <c r="A569" s="82"/>
      <c r="B569" s="176" t="s">
        <v>734</v>
      </c>
      <c r="C569" s="126" t="s">
        <v>847</v>
      </c>
      <c r="D569" s="99" t="s">
        <v>95</v>
      </c>
      <c r="E569" s="99">
        <v>1</v>
      </c>
      <c r="F569" s="131"/>
      <c r="G569" s="130"/>
    </row>
    <row r="570" spans="1:7" ht="22.5" customHeight="1">
      <c r="A570" s="82"/>
      <c r="B570" s="147" t="s">
        <v>736</v>
      </c>
      <c r="C570" s="126" t="s">
        <v>731</v>
      </c>
      <c r="D570" s="99" t="s">
        <v>95</v>
      </c>
      <c r="E570" s="99">
        <v>1</v>
      </c>
      <c r="F570" s="131"/>
      <c r="G570" s="130"/>
    </row>
    <row r="571" spans="1:7" ht="22.5" customHeight="1">
      <c r="A571" s="82"/>
      <c r="B571" s="147" t="s">
        <v>738</v>
      </c>
      <c r="C571" s="126" t="s">
        <v>733</v>
      </c>
      <c r="D571" s="99" t="s">
        <v>46</v>
      </c>
      <c r="E571" s="321">
        <v>400</v>
      </c>
      <c r="F571" s="131"/>
      <c r="G571" s="130"/>
    </row>
    <row r="572" spans="1:7" ht="22.5" customHeight="1">
      <c r="A572" s="82"/>
      <c r="B572" s="173" t="s">
        <v>740</v>
      </c>
      <c r="C572" s="126" t="s">
        <v>735</v>
      </c>
      <c r="D572" s="99" t="s">
        <v>95</v>
      </c>
      <c r="E572" s="99">
        <v>1</v>
      </c>
      <c r="F572" s="131"/>
      <c r="G572" s="130"/>
    </row>
    <row r="573" spans="1:7" ht="22.5" customHeight="1">
      <c r="A573" s="82"/>
      <c r="B573" s="173" t="s">
        <v>742</v>
      </c>
      <c r="C573" s="126" t="s">
        <v>831</v>
      </c>
      <c r="D573" s="99" t="s">
        <v>95</v>
      </c>
      <c r="E573" s="99">
        <v>1</v>
      </c>
      <c r="F573" s="131"/>
      <c r="G573" s="130"/>
    </row>
    <row r="574" spans="1:7" ht="22.5" customHeight="1">
      <c r="A574" s="82"/>
      <c r="B574" s="176" t="s">
        <v>744</v>
      </c>
      <c r="C574" s="126" t="s">
        <v>739</v>
      </c>
      <c r="D574" s="99" t="s">
        <v>95</v>
      </c>
      <c r="E574" s="99">
        <v>1</v>
      </c>
      <c r="F574" s="131"/>
      <c r="G574" s="130"/>
    </row>
    <row r="575" spans="1:7" ht="22.5" customHeight="1">
      <c r="A575" s="82"/>
      <c r="B575" s="176" t="s">
        <v>756</v>
      </c>
      <c r="C575" s="126" t="s">
        <v>741</v>
      </c>
      <c r="D575" s="99" t="s">
        <v>95</v>
      </c>
      <c r="E575" s="99">
        <v>1</v>
      </c>
      <c r="F575" s="131"/>
      <c r="G575" s="130"/>
    </row>
    <row r="576" spans="1:7" ht="22.5" customHeight="1">
      <c r="A576" s="82"/>
      <c r="B576" s="176" t="s">
        <v>757</v>
      </c>
      <c r="C576" s="126" t="s">
        <v>743</v>
      </c>
      <c r="D576" s="99" t="s">
        <v>95</v>
      </c>
      <c r="E576" s="99">
        <v>1</v>
      </c>
      <c r="F576" s="131"/>
      <c r="G576" s="130"/>
    </row>
    <row r="577" spans="1:7" ht="22.5" customHeight="1">
      <c r="A577" s="82"/>
      <c r="B577" s="176" t="s">
        <v>845</v>
      </c>
      <c r="C577" s="126" t="s">
        <v>755</v>
      </c>
      <c r="D577" s="99" t="s">
        <v>0</v>
      </c>
      <c r="E577" s="99">
        <v>1</v>
      </c>
      <c r="F577" s="131"/>
      <c r="G577" s="130"/>
    </row>
    <row r="578" spans="1:7" ht="22.5" customHeight="1">
      <c r="A578" s="82"/>
      <c r="B578" s="242" t="s">
        <v>1007</v>
      </c>
      <c r="C578" s="126" t="s">
        <v>753</v>
      </c>
      <c r="D578" s="99" t="s">
        <v>62</v>
      </c>
      <c r="E578" s="99">
        <v>4</v>
      </c>
      <c r="F578" s="131"/>
      <c r="G578" s="130"/>
    </row>
    <row r="579" spans="1:7" ht="22.5" customHeight="1">
      <c r="A579" s="82"/>
      <c r="B579" s="242" t="s">
        <v>1017</v>
      </c>
      <c r="C579" s="126" t="s">
        <v>754</v>
      </c>
      <c r="D579" s="99" t="s">
        <v>62</v>
      </c>
      <c r="E579" s="99">
        <v>1</v>
      </c>
      <c r="F579" s="131"/>
      <c r="G579" s="130"/>
    </row>
    <row r="580" spans="1:7" ht="22.5" customHeight="1">
      <c r="A580" s="82"/>
      <c r="B580" s="96"/>
      <c r="C580" s="231"/>
      <c r="D580" s="237"/>
      <c r="E580" s="237"/>
      <c r="F580" s="131"/>
      <c r="G580" s="130"/>
    </row>
    <row r="581" spans="1:7" ht="22.5" customHeight="1">
      <c r="A581" s="495" t="s">
        <v>314</v>
      </c>
      <c r="B581" s="489" t="s">
        <v>1175</v>
      </c>
      <c r="C581" s="489"/>
      <c r="D581" s="237"/>
      <c r="E581" s="237"/>
      <c r="F581" s="131"/>
      <c r="G581" s="130"/>
    </row>
    <row r="582" spans="1:7" ht="22.5" customHeight="1">
      <c r="A582" s="495"/>
      <c r="B582" s="96" t="s">
        <v>611</v>
      </c>
      <c r="C582" s="76" t="s">
        <v>750</v>
      </c>
      <c r="D582" s="103" t="s">
        <v>5</v>
      </c>
      <c r="E582" s="103">
        <v>1</v>
      </c>
      <c r="F582" s="131"/>
      <c r="G582" s="130"/>
    </row>
    <row r="583" spans="1:7" ht="22.5" customHeight="1">
      <c r="A583" s="495"/>
      <c r="B583" s="96" t="s">
        <v>612</v>
      </c>
      <c r="C583" s="76" t="s">
        <v>751</v>
      </c>
      <c r="D583" s="103" t="s">
        <v>5</v>
      </c>
      <c r="E583" s="103">
        <v>1</v>
      </c>
      <c r="F583" s="131"/>
      <c r="G583" s="130"/>
    </row>
    <row r="584" spans="1:7" ht="22.5" customHeight="1">
      <c r="A584" s="495"/>
      <c r="B584" s="96" t="s">
        <v>613</v>
      </c>
      <c r="C584" s="76" t="s">
        <v>752</v>
      </c>
      <c r="D584" s="103" t="s">
        <v>5</v>
      </c>
      <c r="E584" s="103">
        <v>1</v>
      </c>
      <c r="F584" s="131"/>
      <c r="G584" s="130"/>
    </row>
    <row r="585" spans="1:7" ht="22.5" customHeight="1">
      <c r="A585" s="495"/>
      <c r="B585" s="96" t="s">
        <v>614</v>
      </c>
      <c r="C585" s="76" t="s">
        <v>1244</v>
      </c>
      <c r="D585" s="103" t="s">
        <v>62</v>
      </c>
      <c r="E585" s="103">
        <v>1</v>
      </c>
      <c r="F585" s="131"/>
      <c r="G585" s="130"/>
    </row>
    <row r="586" spans="1:7" ht="22.5" customHeight="1">
      <c r="A586" s="495"/>
      <c r="B586" s="96" t="s">
        <v>615</v>
      </c>
      <c r="C586" s="76" t="s">
        <v>833</v>
      </c>
      <c r="D586" s="103" t="s">
        <v>0</v>
      </c>
      <c r="E586" s="103">
        <v>1</v>
      </c>
      <c r="F586" s="131"/>
      <c r="G586" s="130"/>
    </row>
    <row r="587" spans="1:7" ht="22.5" customHeight="1">
      <c r="A587" s="101" t="s">
        <v>818</v>
      </c>
      <c r="B587" s="328"/>
      <c r="C587" s="126" t="s">
        <v>834</v>
      </c>
      <c r="D587" s="99"/>
      <c r="E587" s="99"/>
      <c r="F587" s="131"/>
      <c r="G587" s="130"/>
    </row>
    <row r="588" spans="1:7" ht="22.5" customHeight="1">
      <c r="A588" s="329"/>
      <c r="B588" s="328" t="s">
        <v>611</v>
      </c>
      <c r="C588" s="126" t="s">
        <v>835</v>
      </c>
      <c r="D588" s="99" t="s">
        <v>832</v>
      </c>
      <c r="E588" s="99">
        <v>2</v>
      </c>
      <c r="F588" s="131"/>
      <c r="G588" s="130"/>
    </row>
    <row r="589" spans="1:7" ht="22.5" customHeight="1">
      <c r="A589" s="329"/>
      <c r="B589" s="328" t="s">
        <v>612</v>
      </c>
      <c r="C589" s="126" t="s">
        <v>836</v>
      </c>
      <c r="D589" s="99" t="s">
        <v>832</v>
      </c>
      <c r="E589" s="99">
        <v>1</v>
      </c>
      <c r="F589" s="131"/>
      <c r="G589" s="130"/>
    </row>
    <row r="590" spans="1:7" ht="22.5" customHeight="1">
      <c r="A590" s="495" t="s">
        <v>925</v>
      </c>
      <c r="B590" s="489" t="s">
        <v>921</v>
      </c>
      <c r="C590" s="489"/>
      <c r="D590" s="237"/>
      <c r="E590" s="237"/>
      <c r="F590" s="131"/>
      <c r="G590" s="130"/>
    </row>
    <row r="591" spans="1:7" ht="22.5" customHeight="1">
      <c r="A591" s="495"/>
      <c r="B591" s="96" t="s">
        <v>611</v>
      </c>
      <c r="C591" s="231" t="s">
        <v>922</v>
      </c>
      <c r="D591" s="103" t="s">
        <v>5</v>
      </c>
      <c r="E591" s="103">
        <v>1</v>
      </c>
      <c r="F591" s="131"/>
      <c r="G591" s="130"/>
    </row>
    <row r="592" spans="1:7" ht="22.5" customHeight="1">
      <c r="A592" s="495"/>
      <c r="B592" s="96" t="s">
        <v>612</v>
      </c>
      <c r="C592" s="231" t="s">
        <v>923</v>
      </c>
      <c r="D592" s="103" t="s">
        <v>5</v>
      </c>
      <c r="E592" s="103">
        <v>1</v>
      </c>
      <c r="F592" s="131"/>
      <c r="G592" s="130"/>
    </row>
    <row r="593" spans="1:11" ht="22.5" customHeight="1">
      <c r="A593" s="82" t="s">
        <v>926</v>
      </c>
      <c r="B593" s="502" t="s">
        <v>1150</v>
      </c>
      <c r="C593" s="502"/>
      <c r="D593" s="495" t="s">
        <v>114</v>
      </c>
      <c r="E593" s="495"/>
      <c r="F593" s="131"/>
      <c r="G593" s="130"/>
    </row>
    <row r="594" spans="1:11" ht="22.5" customHeight="1">
      <c r="A594" s="76" t="s">
        <v>1229</v>
      </c>
      <c r="B594" s="489" t="s">
        <v>1226</v>
      </c>
      <c r="C594" s="489"/>
      <c r="D594" s="103" t="s">
        <v>829</v>
      </c>
      <c r="E594" s="103">
        <v>4050</v>
      </c>
      <c r="F594" s="131"/>
      <c r="G594" s="130"/>
      <c r="K594" s="151">
        <f>8093.712*0.5</f>
        <v>4046.8560000000002</v>
      </c>
    </row>
    <row r="595" spans="1:11" ht="22.5" customHeight="1">
      <c r="A595" s="76" t="s">
        <v>1230</v>
      </c>
      <c r="B595" s="489" t="s">
        <v>1227</v>
      </c>
      <c r="C595" s="489"/>
      <c r="D595" s="103" t="s">
        <v>95</v>
      </c>
      <c r="E595" s="103">
        <v>1</v>
      </c>
      <c r="F595" s="131"/>
      <c r="G595" s="130"/>
    </row>
    <row r="596" spans="1:11" ht="22.5" customHeight="1">
      <c r="A596" s="76" t="s">
        <v>1231</v>
      </c>
      <c r="B596" s="489" t="s">
        <v>1228</v>
      </c>
      <c r="C596" s="489"/>
      <c r="D596" s="103" t="s">
        <v>95</v>
      </c>
      <c r="E596" s="103">
        <v>1</v>
      </c>
      <c r="F596" s="131"/>
      <c r="G596" s="130"/>
    </row>
    <row r="597" spans="1:11" ht="22.5" customHeight="1">
      <c r="A597" s="82" t="s">
        <v>315</v>
      </c>
      <c r="B597" s="491" t="s">
        <v>227</v>
      </c>
      <c r="C597" s="491"/>
      <c r="D597" s="103"/>
      <c r="E597" s="103"/>
      <c r="F597" s="131"/>
      <c r="G597" s="130"/>
    </row>
    <row r="598" spans="1:11" ht="22.5" customHeight="1">
      <c r="A598" s="67" t="s">
        <v>316</v>
      </c>
      <c r="B598" s="489" t="s">
        <v>236</v>
      </c>
      <c r="C598" s="489"/>
      <c r="D598" s="103" t="s">
        <v>214</v>
      </c>
      <c r="E598" s="103">
        <v>1</v>
      </c>
      <c r="F598" s="131"/>
      <c r="G598" s="130"/>
    </row>
    <row r="599" spans="1:11" ht="22.5" customHeight="1">
      <c r="A599" s="67" t="s">
        <v>317</v>
      </c>
      <c r="B599" s="489" t="s">
        <v>272</v>
      </c>
      <c r="C599" s="489"/>
      <c r="D599" s="103" t="s">
        <v>214</v>
      </c>
      <c r="E599" s="103">
        <v>1</v>
      </c>
      <c r="F599" s="131"/>
      <c r="G599" s="130"/>
    </row>
    <row r="600" spans="1:11" ht="22.5" customHeight="1">
      <c r="A600" s="67" t="s">
        <v>318</v>
      </c>
      <c r="B600" s="489" t="s">
        <v>993</v>
      </c>
      <c r="C600" s="489"/>
      <c r="D600" s="103" t="s">
        <v>4</v>
      </c>
      <c r="E600" s="103">
        <v>1</v>
      </c>
      <c r="F600" s="131"/>
      <c r="G600" s="130"/>
    </row>
    <row r="601" spans="1:11" ht="22.5" customHeight="1">
      <c r="A601" s="82" t="s">
        <v>320</v>
      </c>
      <c r="B601" s="491" t="s">
        <v>777</v>
      </c>
      <c r="C601" s="491"/>
      <c r="D601" s="103"/>
      <c r="E601" s="103"/>
      <c r="F601" s="131"/>
      <c r="G601" s="130"/>
    </row>
    <row r="602" spans="1:11" ht="22.5" customHeight="1">
      <c r="A602" s="82" t="s">
        <v>763</v>
      </c>
      <c r="B602" s="489" t="s">
        <v>229</v>
      </c>
      <c r="C602" s="489"/>
      <c r="D602" s="103" t="s">
        <v>214</v>
      </c>
      <c r="E602" s="103">
        <v>1</v>
      </c>
      <c r="F602" s="131"/>
      <c r="G602" s="130"/>
    </row>
    <row r="603" spans="1:11" ht="22.5" customHeight="1">
      <c r="A603" s="82" t="s">
        <v>764</v>
      </c>
      <c r="B603" s="489" t="s">
        <v>767</v>
      </c>
      <c r="C603" s="489"/>
      <c r="D603" s="103" t="s">
        <v>214</v>
      </c>
      <c r="E603" s="103">
        <v>1</v>
      </c>
      <c r="F603" s="82"/>
      <c r="G603" s="130"/>
      <c r="H603" s="82"/>
    </row>
    <row r="604" spans="1:11" ht="22.5" customHeight="1">
      <c r="A604" s="82" t="s">
        <v>765</v>
      </c>
      <c r="B604" s="489" t="s">
        <v>319</v>
      </c>
      <c r="C604" s="489"/>
      <c r="D604" s="103" t="s">
        <v>214</v>
      </c>
      <c r="E604" s="103">
        <v>1</v>
      </c>
      <c r="F604" s="82"/>
      <c r="G604" s="130"/>
      <c r="H604" s="82"/>
    </row>
    <row r="605" spans="1:11" ht="22.5" customHeight="1">
      <c r="A605" s="82" t="s">
        <v>766</v>
      </c>
      <c r="B605" s="489" t="s">
        <v>1178</v>
      </c>
      <c r="C605" s="489"/>
      <c r="D605" s="237" t="s">
        <v>95</v>
      </c>
      <c r="E605" s="237">
        <v>1</v>
      </c>
      <c r="F605" s="82"/>
      <c r="G605" s="130"/>
      <c r="H605" s="82"/>
    </row>
    <row r="606" spans="1:11" s="152" customFormat="1" ht="22.5" customHeight="1">
      <c r="A606" s="153" t="s">
        <v>630</v>
      </c>
      <c r="B606" s="154"/>
      <c r="C606" s="155"/>
      <c r="D606" s="103"/>
      <c r="E606" s="103"/>
      <c r="F606" s="330"/>
      <c r="G606" s="373"/>
      <c r="H606" s="348"/>
      <c r="I606" s="139"/>
    </row>
    <row r="607" spans="1:11" ht="22.5" customHeight="1">
      <c r="A607" s="153" t="s">
        <v>1253</v>
      </c>
      <c r="B607" s="154"/>
      <c r="C607" s="155"/>
      <c r="D607" s="117"/>
      <c r="E607" s="103"/>
      <c r="F607" s="131"/>
      <c r="G607" s="369"/>
    </row>
    <row r="608" spans="1:11" ht="22.5" customHeight="1">
      <c r="A608" s="239"/>
      <c r="B608" s="97"/>
      <c r="C608" s="69"/>
      <c r="D608" s="239"/>
      <c r="E608" s="239"/>
      <c r="F608" s="131"/>
      <c r="G608" s="369"/>
    </row>
    <row r="609" spans="1:9" s="133" customFormat="1" ht="22.5" customHeight="1">
      <c r="A609" s="490" t="s">
        <v>507</v>
      </c>
      <c r="B609" s="490"/>
      <c r="C609" s="490"/>
      <c r="D609" s="490"/>
      <c r="E609" s="490"/>
      <c r="F609" s="70"/>
      <c r="G609" s="374"/>
      <c r="H609" s="70"/>
      <c r="I609" s="70"/>
    </row>
    <row r="610" spans="1:9" s="133" customFormat="1" ht="22.5" customHeight="1">
      <c r="A610" s="131"/>
      <c r="B610" s="242"/>
      <c r="C610" s="131"/>
      <c r="D610" s="70"/>
      <c r="E610" s="70"/>
      <c r="F610" s="70"/>
      <c r="G610" s="374"/>
      <c r="H610" s="70"/>
      <c r="I610" s="70"/>
    </row>
    <row r="611" spans="1:9" ht="22.5" customHeight="1">
      <c r="A611" s="499" t="s">
        <v>245</v>
      </c>
      <c r="B611" s="499" t="s">
        <v>246</v>
      </c>
      <c r="C611" s="499"/>
      <c r="D611" s="481" t="s">
        <v>1</v>
      </c>
      <c r="E611" s="481" t="s">
        <v>12</v>
      </c>
      <c r="F611" s="479" t="s">
        <v>13</v>
      </c>
      <c r="G611" s="479"/>
      <c r="H611" s="478" t="s">
        <v>18</v>
      </c>
      <c r="I611" s="478"/>
    </row>
    <row r="612" spans="1:9" ht="22.5" customHeight="1">
      <c r="A612" s="499"/>
      <c r="B612" s="499"/>
      <c r="C612" s="499"/>
      <c r="D612" s="481"/>
      <c r="E612" s="481"/>
      <c r="F612" s="229" t="s">
        <v>10</v>
      </c>
      <c r="G612" s="370" t="s">
        <v>19</v>
      </c>
      <c r="H612" s="347" t="s">
        <v>10</v>
      </c>
      <c r="I612" s="347" t="s">
        <v>19</v>
      </c>
    </row>
    <row r="613" spans="1:9" ht="22.5" customHeight="1">
      <c r="A613" s="499"/>
      <c r="B613" s="499"/>
      <c r="C613" s="499"/>
      <c r="D613" s="481"/>
      <c r="E613" s="481"/>
      <c r="F613" s="229"/>
      <c r="G613" s="370"/>
      <c r="H613" s="347" t="s">
        <v>20</v>
      </c>
      <c r="I613" s="347" t="s">
        <v>20</v>
      </c>
    </row>
    <row r="614" spans="1:9" ht="22.5" customHeight="1">
      <c r="A614" s="499"/>
      <c r="B614" s="499"/>
      <c r="C614" s="499"/>
      <c r="D614" s="481"/>
      <c r="E614" s="324" t="s">
        <v>15</v>
      </c>
      <c r="F614" s="325" t="s">
        <v>16</v>
      </c>
      <c r="G614" s="371" t="s">
        <v>17</v>
      </c>
      <c r="H614" s="326" t="s">
        <v>22</v>
      </c>
      <c r="I614" s="326" t="s">
        <v>23</v>
      </c>
    </row>
    <row r="615" spans="1:9" ht="22.5" customHeight="1">
      <c r="A615" s="235" t="s">
        <v>321</v>
      </c>
      <c r="B615" s="496" t="s">
        <v>3</v>
      </c>
      <c r="C615" s="496"/>
      <c r="D615" s="496"/>
      <c r="E615" s="496"/>
      <c r="F615" s="82"/>
      <c r="G615" s="130"/>
      <c r="H615" s="82"/>
    </row>
    <row r="616" spans="1:9" ht="22.5" customHeight="1">
      <c r="A616" s="131"/>
      <c r="B616" s="497" t="s">
        <v>114</v>
      </c>
      <c r="C616" s="497"/>
      <c r="D616" s="497"/>
      <c r="E616" s="497"/>
      <c r="F616" s="82"/>
      <c r="G616" s="130"/>
      <c r="H616" s="82"/>
    </row>
    <row r="617" spans="1:9" ht="22.5" customHeight="1">
      <c r="A617" s="131"/>
      <c r="B617" s="242"/>
      <c r="C617" s="131"/>
      <c r="D617" s="70"/>
      <c r="E617" s="70"/>
      <c r="F617" s="82"/>
      <c r="G617" s="130"/>
      <c r="H617" s="82"/>
    </row>
    <row r="618" spans="1:9" ht="22.5" customHeight="1">
      <c r="A618" s="135" t="s">
        <v>322</v>
      </c>
      <c r="B618" s="498" t="s">
        <v>89</v>
      </c>
      <c r="C618" s="498"/>
      <c r="D618" s="498"/>
      <c r="E618" s="498"/>
      <c r="F618" s="82"/>
      <c r="G618" s="130"/>
      <c r="H618" s="82"/>
    </row>
    <row r="619" spans="1:9" ht="22.5" customHeight="1">
      <c r="A619" s="499" t="s">
        <v>323</v>
      </c>
      <c r="B619" s="500" t="s">
        <v>253</v>
      </c>
      <c r="C619" s="500"/>
      <c r="D619" s="239"/>
      <c r="E619" s="239"/>
      <c r="F619" s="82"/>
      <c r="G619" s="130"/>
      <c r="H619" s="82"/>
    </row>
    <row r="620" spans="1:9" ht="22.5" customHeight="1">
      <c r="A620" s="499"/>
      <c r="B620" s="118" t="s">
        <v>130</v>
      </c>
      <c r="C620" s="232" t="s">
        <v>248</v>
      </c>
      <c r="D620" s="239" t="s">
        <v>48</v>
      </c>
      <c r="E620" s="239">
        <v>6</v>
      </c>
      <c r="F620" s="82"/>
      <c r="G620" s="130"/>
      <c r="H620" s="82"/>
    </row>
    <row r="621" spans="1:9" ht="22.5" customHeight="1">
      <c r="A621" s="499"/>
      <c r="B621" s="500" t="s">
        <v>256</v>
      </c>
      <c r="C621" s="500"/>
      <c r="D621" s="239"/>
      <c r="E621" s="239"/>
      <c r="F621" s="82"/>
      <c r="G621" s="130"/>
      <c r="H621" s="82"/>
    </row>
    <row r="622" spans="1:9" ht="22.5" customHeight="1">
      <c r="A622" s="499"/>
      <c r="B622" s="242" t="s">
        <v>63</v>
      </c>
      <c r="C622" s="62" t="s">
        <v>872</v>
      </c>
      <c r="D622" s="239" t="s">
        <v>5</v>
      </c>
      <c r="E622" s="239">
        <v>1</v>
      </c>
      <c r="F622" s="82"/>
      <c r="G622" s="130"/>
      <c r="H622" s="82"/>
    </row>
    <row r="623" spans="1:9" ht="22.5" customHeight="1">
      <c r="A623" s="499"/>
      <c r="B623" s="242" t="s">
        <v>64</v>
      </c>
      <c r="C623" s="62" t="str">
        <f t="shared" ref="C623:C632" si="0">C355</f>
        <v>145kV, 1600A, 40kA/3s, three phase, single pole operation circuit breaker complete with spring-stored energy operating mechanism</v>
      </c>
      <c r="D623" s="239" t="s">
        <v>4</v>
      </c>
      <c r="E623" s="239">
        <v>1</v>
      </c>
      <c r="F623" s="82"/>
      <c r="G623" s="130"/>
      <c r="H623" s="82"/>
    </row>
    <row r="624" spans="1:9" ht="22.5" customHeight="1">
      <c r="A624" s="499"/>
      <c r="B624" s="242" t="s">
        <v>65</v>
      </c>
      <c r="C624" s="62" t="str">
        <f t="shared" si="0"/>
        <v>145kV, 1600A, 40kA/3s, three phase busbar disconnector complete with motor operating mechanism</v>
      </c>
      <c r="D624" s="239" t="s">
        <v>59</v>
      </c>
      <c r="E624" s="239">
        <v>2</v>
      </c>
      <c r="F624" s="82"/>
      <c r="G624" s="130"/>
      <c r="H624" s="82"/>
    </row>
    <row r="625" spans="1:8" ht="22.5" customHeight="1">
      <c r="A625" s="499"/>
      <c r="B625" s="242" t="s">
        <v>66</v>
      </c>
      <c r="C625" s="62" t="str">
        <f t="shared" si="0"/>
        <v>145kV, 40kA/3s, three phase, three position earth switch complete with motor operating mechanism at both sides of CB</v>
      </c>
      <c r="D625" s="239" t="s">
        <v>60</v>
      </c>
      <c r="E625" s="239">
        <v>2</v>
      </c>
      <c r="F625" s="82"/>
      <c r="G625" s="130"/>
      <c r="H625" s="82"/>
    </row>
    <row r="626" spans="1:8" ht="22.5" customHeight="1">
      <c r="A626" s="499"/>
      <c r="B626" s="242" t="s">
        <v>67</v>
      </c>
      <c r="C626" s="62" t="str">
        <f t="shared" si="0"/>
        <v>145kV, 1600A, 40kA/3s three phase line disconnector integral with high speed earth switch complete with motor operating mechanism</v>
      </c>
      <c r="D626" s="239" t="s">
        <v>4</v>
      </c>
      <c r="E626" s="239">
        <v>1</v>
      </c>
      <c r="F626" s="82"/>
      <c r="G626" s="130"/>
      <c r="H626" s="82"/>
    </row>
    <row r="627" spans="1:8" ht="22.5" customHeight="1">
      <c r="A627" s="499"/>
      <c r="B627" s="242" t="s">
        <v>68</v>
      </c>
      <c r="C627" s="62" t="str">
        <f t="shared" si="0"/>
        <v>145kV, 40kA/3s single phase, 5-core, current transformer</v>
      </c>
      <c r="D627" s="239" t="s">
        <v>61</v>
      </c>
      <c r="E627" s="239">
        <v>3</v>
      </c>
      <c r="F627" s="82"/>
      <c r="G627" s="130"/>
      <c r="H627" s="82"/>
    </row>
    <row r="628" spans="1:8" ht="22.5" customHeight="1">
      <c r="A628" s="499"/>
      <c r="B628" s="242" t="s">
        <v>69</v>
      </c>
      <c r="C628" s="62" t="str">
        <f t="shared" si="0"/>
        <v>145kV single phase voltage transformer 2 core,  Class 0.2 for Metering and Class 3P for Protection</v>
      </c>
      <c r="D628" s="239" t="s">
        <v>62</v>
      </c>
      <c r="E628" s="239">
        <v>3</v>
      </c>
      <c r="F628" s="82"/>
      <c r="G628" s="130"/>
      <c r="H628" s="82"/>
    </row>
    <row r="629" spans="1:8" ht="22.5" customHeight="1">
      <c r="A629" s="499"/>
      <c r="B629" s="242" t="s">
        <v>70</v>
      </c>
      <c r="C629" s="62" t="str">
        <f t="shared" si="0"/>
        <v>145kV Gas Insulated Line (GIL) with GIS-to-AIR Bushing, terminating chambers complete with support structure, etc. for incoming line feeder.</v>
      </c>
      <c r="D629" s="495" t="str">
        <f>D17</f>
        <v>Lot</v>
      </c>
      <c r="E629" s="495">
        <f>E17</f>
        <v>1</v>
      </c>
      <c r="F629" s="82"/>
      <c r="G629" s="130"/>
      <c r="H629" s="82"/>
    </row>
    <row r="630" spans="1:8" ht="22.5" customHeight="1">
      <c r="A630" s="499"/>
      <c r="B630" s="242"/>
      <c r="C630" s="62" t="str">
        <f t="shared" si="0"/>
        <v xml:space="preserve">The Length of GIL shall be different for different bay as per actual design </v>
      </c>
      <c r="D630" s="495"/>
      <c r="E630" s="495"/>
      <c r="F630" s="82"/>
      <c r="G630" s="130"/>
      <c r="H630" s="82"/>
    </row>
    <row r="631" spans="1:8" ht="22.5" customHeight="1">
      <c r="A631" s="499"/>
      <c r="B631" s="242" t="s">
        <v>71</v>
      </c>
      <c r="C631" s="62" t="str">
        <f t="shared" si="0"/>
        <v>Local Control Cubicle</v>
      </c>
      <c r="D631" s="239" t="s">
        <v>48</v>
      </c>
      <c r="E631" s="239">
        <v>1</v>
      </c>
      <c r="F631" s="82"/>
      <c r="G631" s="130"/>
      <c r="H631" s="82"/>
    </row>
    <row r="632" spans="1:8" ht="22.5" customHeight="1">
      <c r="A632" s="499"/>
      <c r="B632" s="242" t="s">
        <v>72</v>
      </c>
      <c r="C632" s="62" t="str">
        <f t="shared" si="0"/>
        <v>Complete set of miscellaneous items required for safe and efficient operation of the switchgear, terminal arrangements for GIL, busbar end covers or link to adjacent switchgear panel, cables, metal support structure, grounding, etc. as appropriate</v>
      </c>
      <c r="D632" s="239" t="s">
        <v>5</v>
      </c>
      <c r="E632" s="239">
        <v>1</v>
      </c>
      <c r="F632" s="82"/>
      <c r="G632" s="130"/>
      <c r="H632" s="82"/>
    </row>
    <row r="633" spans="1:8" ht="22.5" customHeight="1">
      <c r="A633" s="499" t="s">
        <v>324</v>
      </c>
      <c r="B633" s="500" t="s">
        <v>254</v>
      </c>
      <c r="C633" s="500"/>
      <c r="D633" s="239"/>
      <c r="E633" s="239"/>
      <c r="F633" s="82"/>
      <c r="G633" s="130"/>
      <c r="H633" s="82"/>
    </row>
    <row r="634" spans="1:8" ht="22.5" customHeight="1">
      <c r="A634" s="499"/>
      <c r="B634" s="118" t="s">
        <v>130</v>
      </c>
      <c r="C634" s="232" t="s">
        <v>248</v>
      </c>
      <c r="D634" s="239" t="s">
        <v>48</v>
      </c>
      <c r="E634" s="239">
        <v>2</v>
      </c>
      <c r="F634" s="82"/>
      <c r="G634" s="130"/>
      <c r="H634" s="82"/>
    </row>
    <row r="635" spans="1:8" ht="22.5" customHeight="1">
      <c r="A635" s="499"/>
      <c r="B635" s="500" t="s">
        <v>255</v>
      </c>
      <c r="C635" s="500"/>
      <c r="D635" s="239"/>
      <c r="E635" s="239"/>
      <c r="F635" s="82"/>
      <c r="G635" s="130"/>
      <c r="H635" s="82"/>
    </row>
    <row r="636" spans="1:8" ht="22.5" customHeight="1">
      <c r="A636" s="499"/>
      <c r="B636" s="242" t="s">
        <v>63</v>
      </c>
      <c r="C636" s="62" t="str">
        <f t="shared" ref="C636:C646" si="1">C368</f>
        <v>145kV,2500A, 40kA/3s, three phase Enclosure double busbar</v>
      </c>
      <c r="D636" s="239" t="s">
        <v>5</v>
      </c>
      <c r="E636" s="239">
        <v>1</v>
      </c>
      <c r="F636" s="82"/>
      <c r="G636" s="130"/>
      <c r="H636" s="82"/>
    </row>
    <row r="637" spans="1:8" ht="22.5" customHeight="1">
      <c r="A637" s="499"/>
      <c r="B637" s="242" t="s">
        <v>64</v>
      </c>
      <c r="C637" s="62" t="str">
        <f t="shared" si="1"/>
        <v>145kV, 1600A, 40kA/3s, three phase, Gang pole operation circuit breaker complete with spring-stored energy operating mechanism</v>
      </c>
      <c r="D637" s="239" t="s">
        <v>4</v>
      </c>
      <c r="E637" s="239">
        <v>1</v>
      </c>
      <c r="F637" s="82"/>
      <c r="G637" s="130"/>
      <c r="H637" s="82"/>
    </row>
    <row r="638" spans="1:8" ht="22.5" customHeight="1">
      <c r="A638" s="499"/>
      <c r="B638" s="242" t="s">
        <v>65</v>
      </c>
      <c r="C638" s="62" t="str">
        <f t="shared" si="1"/>
        <v>145kV, 1600A, 40kA/3s, three phase busbar disconnector complete with motor operating mechanism</v>
      </c>
      <c r="D638" s="239" t="s">
        <v>59</v>
      </c>
      <c r="E638" s="239">
        <v>2</v>
      </c>
      <c r="F638" s="82"/>
      <c r="G638" s="130"/>
      <c r="H638" s="82"/>
    </row>
    <row r="639" spans="1:8" ht="22.5" customHeight="1">
      <c r="A639" s="499"/>
      <c r="B639" s="242" t="s">
        <v>66</v>
      </c>
      <c r="C639" s="62" t="str">
        <f t="shared" si="1"/>
        <v>145kV, 40kA/3s, three phase, three position earth switch complete with motor operating mechanism at both sides of CB</v>
      </c>
      <c r="D639" s="239" t="s">
        <v>60</v>
      </c>
      <c r="E639" s="239">
        <v>2</v>
      </c>
      <c r="F639" s="82"/>
      <c r="G639" s="130"/>
      <c r="H639" s="82"/>
    </row>
    <row r="640" spans="1:8" ht="22.5" customHeight="1">
      <c r="A640" s="499"/>
      <c r="B640" s="242" t="s">
        <v>67</v>
      </c>
      <c r="C640" s="62" t="str">
        <f t="shared" si="1"/>
        <v>145kV, 1600A, 40kA/3s three phase line side disconnector integral with earth switch complete with motor operating mechanism</v>
      </c>
      <c r="D640" s="239" t="s">
        <v>4</v>
      </c>
      <c r="E640" s="239">
        <v>1</v>
      </c>
      <c r="F640" s="82"/>
      <c r="G640" s="130"/>
      <c r="H640" s="82"/>
    </row>
    <row r="641" spans="1:8" ht="22.5" customHeight="1">
      <c r="A641" s="499"/>
      <c r="B641" s="242" t="s">
        <v>68</v>
      </c>
      <c r="C641" s="62" t="str">
        <f t="shared" si="1"/>
        <v xml:space="preserve">145kV, 40kA/3s single phase, 5-core, current transformer </v>
      </c>
      <c r="D641" s="239" t="s">
        <v>61</v>
      </c>
      <c r="E641" s="239">
        <v>3</v>
      </c>
      <c r="F641" s="82"/>
      <c r="G641" s="130"/>
      <c r="H641" s="82"/>
    </row>
    <row r="642" spans="1:8" ht="22.5" customHeight="1">
      <c r="A642" s="499"/>
      <c r="B642" s="242" t="s">
        <v>69</v>
      </c>
      <c r="C642" s="62" t="str">
        <f t="shared" si="1"/>
        <v>145kV single phase voltage transformer 2core,  Class 0.2 for Metering and Class 3P for Protection</v>
      </c>
      <c r="D642" s="239" t="s">
        <v>62</v>
      </c>
      <c r="E642" s="239">
        <v>3</v>
      </c>
      <c r="F642" s="82"/>
      <c r="G642" s="130"/>
      <c r="H642" s="82"/>
    </row>
    <row r="643" spans="1:8" ht="22.5" customHeight="1">
      <c r="A643" s="499"/>
      <c r="B643" s="242" t="s">
        <v>70</v>
      </c>
      <c r="C643" s="62" t="str">
        <f t="shared" si="1"/>
        <v>145kV Gas Insulated Line (GIL) with GIS-to-AIR Bushing, terminating chambers complete with support structure, etc. for incoming line feeder.</v>
      </c>
      <c r="D643" s="495" t="str">
        <f>D17</f>
        <v>Lot</v>
      </c>
      <c r="E643" s="495">
        <f>E17</f>
        <v>1</v>
      </c>
      <c r="F643" s="82"/>
      <c r="G643" s="130"/>
      <c r="H643" s="82"/>
    </row>
    <row r="644" spans="1:8" ht="22.5" customHeight="1">
      <c r="A644" s="499"/>
      <c r="B644" s="242"/>
      <c r="C644" s="62" t="str">
        <f t="shared" si="1"/>
        <v xml:space="preserve">The Length of GIL shall be different for different bay as per actual design </v>
      </c>
      <c r="D644" s="495"/>
      <c r="E644" s="495"/>
      <c r="F644" s="82"/>
      <c r="G644" s="130"/>
      <c r="H644" s="82"/>
    </row>
    <row r="645" spans="1:8" ht="22.5" customHeight="1">
      <c r="A645" s="499"/>
      <c r="B645" s="242" t="s">
        <v>71</v>
      </c>
      <c r="C645" s="62" t="str">
        <f t="shared" si="1"/>
        <v>Local Control Cubicle</v>
      </c>
      <c r="D645" s="239" t="s">
        <v>48</v>
      </c>
      <c r="E645" s="239">
        <v>1</v>
      </c>
      <c r="F645" s="82"/>
      <c r="G645" s="130"/>
      <c r="H645" s="82"/>
    </row>
    <row r="646" spans="1:8" ht="22.5" customHeight="1">
      <c r="A646" s="499"/>
      <c r="B646" s="242" t="s">
        <v>72</v>
      </c>
      <c r="C646" s="62" t="str">
        <f t="shared" si="1"/>
        <v>Complete set of miscellaneous items required for safe and efficient operation of the switchgear, terminal arrangements for GIL, busbar end covers or link to adjacent switchgear panel, cables, metal support structure, grounding, etc. as appropriate</v>
      </c>
      <c r="D646" s="239" t="s">
        <v>5</v>
      </c>
      <c r="E646" s="239">
        <v>1</v>
      </c>
      <c r="F646" s="82"/>
      <c r="G646" s="130"/>
      <c r="H646" s="82"/>
    </row>
    <row r="647" spans="1:8" ht="22.5" customHeight="1">
      <c r="A647" s="499" t="s">
        <v>691</v>
      </c>
      <c r="B647" s="500" t="s">
        <v>257</v>
      </c>
      <c r="C647" s="500"/>
      <c r="D647" s="239"/>
      <c r="E647" s="239"/>
      <c r="F647" s="82"/>
      <c r="G647" s="130"/>
      <c r="H647" s="82"/>
    </row>
    <row r="648" spans="1:8" ht="22.5" customHeight="1">
      <c r="A648" s="499"/>
      <c r="B648" s="118" t="s">
        <v>127</v>
      </c>
      <c r="C648" s="232" t="s">
        <v>247</v>
      </c>
      <c r="D648" s="239" t="s">
        <v>48</v>
      </c>
      <c r="E648" s="239">
        <v>1</v>
      </c>
      <c r="F648" s="82"/>
      <c r="G648" s="130"/>
      <c r="H648" s="82"/>
    </row>
    <row r="649" spans="1:8" ht="22.5" customHeight="1">
      <c r="A649" s="499"/>
      <c r="B649" s="500" t="s">
        <v>258</v>
      </c>
      <c r="C649" s="500"/>
      <c r="D649" s="239"/>
      <c r="E649" s="239"/>
      <c r="F649" s="82"/>
      <c r="G649" s="130"/>
      <c r="H649" s="82"/>
    </row>
    <row r="650" spans="1:8" ht="22.5" customHeight="1">
      <c r="A650" s="499"/>
      <c r="B650" s="242" t="s">
        <v>63</v>
      </c>
      <c r="C650" s="62" t="s">
        <v>876</v>
      </c>
      <c r="D650" s="239" t="s">
        <v>95</v>
      </c>
      <c r="E650" s="239">
        <v>1</v>
      </c>
      <c r="F650" s="82"/>
      <c r="G650" s="130"/>
      <c r="H650" s="82"/>
    </row>
    <row r="651" spans="1:8" ht="22.5" customHeight="1">
      <c r="A651" s="499"/>
      <c r="B651" s="242" t="s">
        <v>64</v>
      </c>
      <c r="C651" s="62" t="s">
        <v>1296</v>
      </c>
      <c r="D651" s="239" t="s">
        <v>96</v>
      </c>
      <c r="E651" s="239">
        <v>1</v>
      </c>
      <c r="F651" s="82"/>
      <c r="G651" s="130"/>
      <c r="H651" s="82"/>
    </row>
    <row r="652" spans="1:8" ht="22.5" customHeight="1">
      <c r="A652" s="499"/>
      <c r="B652" s="242" t="s">
        <v>65</v>
      </c>
      <c r="C652" s="62" t="s">
        <v>877</v>
      </c>
      <c r="D652" s="239" t="s">
        <v>60</v>
      </c>
      <c r="E652" s="239">
        <v>2</v>
      </c>
      <c r="F652" s="82"/>
      <c r="G652" s="130"/>
      <c r="H652" s="82"/>
    </row>
    <row r="653" spans="1:8" ht="22.5" customHeight="1">
      <c r="A653" s="499"/>
      <c r="B653" s="242" t="s">
        <v>66</v>
      </c>
      <c r="C653" s="62" t="s">
        <v>878</v>
      </c>
      <c r="D653" s="239" t="s">
        <v>61</v>
      </c>
      <c r="E653" s="239">
        <v>2</v>
      </c>
      <c r="F653" s="82"/>
      <c r="G653" s="130"/>
      <c r="H653" s="82"/>
    </row>
    <row r="654" spans="1:8" ht="22.5" customHeight="1">
      <c r="A654" s="499"/>
      <c r="B654" s="242" t="s">
        <v>67</v>
      </c>
      <c r="C654" s="62" t="s">
        <v>890</v>
      </c>
      <c r="D654" s="239" t="s">
        <v>62</v>
      </c>
      <c r="E654" s="239">
        <v>3</v>
      </c>
      <c r="F654" s="82"/>
      <c r="G654" s="130"/>
      <c r="H654" s="82"/>
    </row>
    <row r="655" spans="1:8" ht="22.5" customHeight="1">
      <c r="A655" s="499"/>
      <c r="B655" s="242" t="s">
        <v>74</v>
      </c>
      <c r="C655" s="62" t="s">
        <v>973</v>
      </c>
      <c r="D655" s="239" t="s">
        <v>62</v>
      </c>
      <c r="E655" s="239">
        <v>3</v>
      </c>
      <c r="F655" s="82"/>
      <c r="G655" s="130"/>
      <c r="H655" s="82"/>
    </row>
    <row r="656" spans="1:8" ht="22.5" customHeight="1">
      <c r="A656" s="499"/>
      <c r="B656" s="242" t="s">
        <v>69</v>
      </c>
      <c r="C656" s="62" t="s">
        <v>936</v>
      </c>
      <c r="D656" s="239" t="s">
        <v>48</v>
      </c>
      <c r="E656" s="239">
        <v>1</v>
      </c>
      <c r="F656" s="82"/>
      <c r="G656" s="130"/>
      <c r="H656" s="82"/>
    </row>
    <row r="657" spans="1:8" ht="22.5" customHeight="1">
      <c r="A657" s="499"/>
      <c r="B657" s="242" t="s">
        <v>70</v>
      </c>
      <c r="C657" s="62" t="s">
        <v>75</v>
      </c>
      <c r="D657" s="239" t="s">
        <v>97</v>
      </c>
      <c r="E657" s="239">
        <v>1</v>
      </c>
      <c r="F657" s="82"/>
      <c r="G657" s="130"/>
      <c r="H657" s="82"/>
    </row>
    <row r="658" spans="1:8" ht="22.5" customHeight="1">
      <c r="A658" s="499" t="s">
        <v>692</v>
      </c>
      <c r="B658" s="500" t="s">
        <v>259</v>
      </c>
      <c r="C658" s="500"/>
      <c r="D658" s="239"/>
      <c r="E658" s="239"/>
      <c r="F658" s="82"/>
      <c r="G658" s="130"/>
      <c r="H658" s="82"/>
    </row>
    <row r="659" spans="1:8" ht="22.5" customHeight="1">
      <c r="A659" s="499"/>
      <c r="B659" s="118" t="s">
        <v>127</v>
      </c>
      <c r="C659" s="232" t="s">
        <v>693</v>
      </c>
      <c r="D659" s="239" t="s">
        <v>4</v>
      </c>
      <c r="E659" s="239">
        <v>1</v>
      </c>
      <c r="F659" s="82"/>
      <c r="G659" s="130"/>
      <c r="H659" s="82"/>
    </row>
    <row r="660" spans="1:8" ht="22.5" customHeight="1">
      <c r="A660" s="499"/>
      <c r="B660" s="500" t="s">
        <v>260</v>
      </c>
      <c r="C660" s="500"/>
      <c r="D660" s="239"/>
      <c r="E660" s="239"/>
      <c r="F660" s="82"/>
      <c r="G660" s="130"/>
      <c r="H660" s="82"/>
    </row>
    <row r="661" spans="1:8" ht="22.5" customHeight="1">
      <c r="A661" s="499"/>
      <c r="B661" s="242" t="s">
        <v>63</v>
      </c>
      <c r="C661" s="62" t="s">
        <v>892</v>
      </c>
      <c r="D661" s="239" t="s">
        <v>5</v>
      </c>
      <c r="E661" s="239">
        <v>1</v>
      </c>
      <c r="F661" s="82"/>
      <c r="G661" s="130"/>
      <c r="H661" s="82"/>
    </row>
    <row r="662" spans="1:8" ht="22.5" customHeight="1">
      <c r="A662" s="499"/>
      <c r="B662" s="242" t="s">
        <v>64</v>
      </c>
      <c r="C662" s="62" t="str">
        <f>C394</f>
        <v>145kV, single phase, 2 cores voltage transformer</v>
      </c>
      <c r="D662" s="239" t="s">
        <v>62</v>
      </c>
      <c r="E662" s="239">
        <v>6</v>
      </c>
      <c r="F662" s="82"/>
      <c r="G662" s="130"/>
      <c r="H662" s="82"/>
    </row>
    <row r="663" spans="1:8" ht="22.5" customHeight="1">
      <c r="A663" s="499"/>
      <c r="B663" s="242" t="s">
        <v>65</v>
      </c>
      <c r="C663" s="62" t="str">
        <f>C395</f>
        <v>145kV, 40kA/3s, three phase, three position earth switches complete with motor operating Mechanism</v>
      </c>
      <c r="D663" s="239" t="s">
        <v>60</v>
      </c>
      <c r="E663" s="239">
        <v>2</v>
      </c>
      <c r="F663" s="82"/>
      <c r="G663" s="130"/>
      <c r="H663" s="82"/>
    </row>
    <row r="664" spans="1:8" ht="22.5" customHeight="1">
      <c r="A664" s="499"/>
      <c r="B664" s="242" t="s">
        <v>66</v>
      </c>
      <c r="C664" s="62" t="str">
        <f>C396</f>
        <v>Local Control Cubicle</v>
      </c>
      <c r="D664" s="239" t="s">
        <v>4</v>
      </c>
      <c r="E664" s="239">
        <v>1</v>
      </c>
      <c r="F664" s="82"/>
      <c r="G664" s="130"/>
      <c r="H664" s="82"/>
    </row>
    <row r="665" spans="1:8" ht="22.5" customHeight="1">
      <c r="A665" s="234"/>
      <c r="B665" s="501" t="str">
        <f>B397</f>
        <v>132kV Air I nsulated Switchgear</v>
      </c>
      <c r="C665" s="501"/>
      <c r="D665" s="501"/>
      <c r="E665" s="501"/>
      <c r="F665" s="82"/>
      <c r="G665" s="130"/>
      <c r="H665" s="82"/>
    </row>
    <row r="666" spans="1:8" ht="22.5" customHeight="1">
      <c r="A666" s="234" t="s">
        <v>279</v>
      </c>
      <c r="B666" s="502" t="s">
        <v>1304</v>
      </c>
      <c r="C666" s="502"/>
      <c r="D666" s="239"/>
      <c r="E666" s="239"/>
      <c r="F666" s="82"/>
      <c r="G666" s="130"/>
      <c r="H666" s="82"/>
    </row>
    <row r="667" spans="1:8" ht="22.5" customHeight="1">
      <c r="A667" s="234"/>
      <c r="B667" s="118" t="s">
        <v>130</v>
      </c>
      <c r="C667" s="232" t="s">
        <v>248</v>
      </c>
      <c r="D667" s="239" t="s">
        <v>62</v>
      </c>
      <c r="E667" s="239">
        <v>24</v>
      </c>
      <c r="F667" s="82"/>
      <c r="G667" s="130"/>
      <c r="H667" s="82"/>
    </row>
    <row r="668" spans="1:8" ht="22.5" customHeight="1">
      <c r="A668" s="234" t="s">
        <v>326</v>
      </c>
      <c r="B668" s="502" t="s">
        <v>261</v>
      </c>
      <c r="C668" s="502"/>
      <c r="D668" s="239"/>
      <c r="E668" s="239"/>
      <c r="F668" s="82"/>
      <c r="G668" s="130"/>
      <c r="H668" s="82"/>
    </row>
    <row r="669" spans="1:8" ht="22.5" customHeight="1">
      <c r="A669" s="234"/>
      <c r="B669" s="97" t="s">
        <v>63</v>
      </c>
      <c r="C669" s="230" t="s">
        <v>134</v>
      </c>
      <c r="D669" s="239" t="s">
        <v>5</v>
      </c>
      <c r="E669" s="239">
        <v>1</v>
      </c>
      <c r="F669" s="82"/>
      <c r="G669" s="130"/>
      <c r="H669" s="82"/>
    </row>
    <row r="670" spans="1:8" ht="22.5" customHeight="1">
      <c r="A670" s="234"/>
      <c r="B670" s="97" t="s">
        <v>122</v>
      </c>
      <c r="C670" s="230" t="s">
        <v>135</v>
      </c>
      <c r="D670" s="239" t="s">
        <v>5</v>
      </c>
      <c r="E670" s="239">
        <v>1</v>
      </c>
      <c r="F670" s="82"/>
      <c r="G670" s="130"/>
      <c r="H670" s="82"/>
    </row>
    <row r="671" spans="1:8" ht="22.5" customHeight="1">
      <c r="A671" s="234" t="s">
        <v>325</v>
      </c>
      <c r="B671" s="502" t="s">
        <v>825</v>
      </c>
      <c r="C671" s="502"/>
      <c r="D671" s="239"/>
      <c r="E671" s="239"/>
      <c r="F671" s="82"/>
      <c r="G671" s="130"/>
      <c r="H671" s="82"/>
    </row>
    <row r="672" spans="1:8" ht="22.5" customHeight="1">
      <c r="A672" s="234"/>
      <c r="B672" s="97" t="s">
        <v>120</v>
      </c>
      <c r="C672" s="230" t="s">
        <v>121</v>
      </c>
      <c r="D672" s="239" t="s">
        <v>5</v>
      </c>
      <c r="E672" s="239">
        <v>1</v>
      </c>
      <c r="F672" s="82"/>
      <c r="G672" s="130"/>
      <c r="H672" s="82"/>
    </row>
    <row r="673" spans="1:8" ht="22.5" customHeight="1">
      <c r="A673" s="234"/>
      <c r="B673" s="97" t="s">
        <v>122</v>
      </c>
      <c r="C673" s="230" t="s">
        <v>123</v>
      </c>
      <c r="D673" s="239" t="s">
        <v>5</v>
      </c>
      <c r="E673" s="239">
        <v>1</v>
      </c>
      <c r="F673" s="82"/>
      <c r="G673" s="130"/>
      <c r="H673" s="82"/>
    </row>
    <row r="674" spans="1:8" ht="22.5" customHeight="1">
      <c r="A674" s="234"/>
      <c r="B674" s="97" t="s">
        <v>122</v>
      </c>
      <c r="C674" s="230" t="s">
        <v>124</v>
      </c>
      <c r="D674" s="239" t="s">
        <v>5</v>
      </c>
      <c r="E674" s="239">
        <v>1</v>
      </c>
      <c r="F674" s="82"/>
      <c r="G674" s="130"/>
      <c r="H674" s="82"/>
    </row>
    <row r="675" spans="1:8" ht="22.5" customHeight="1">
      <c r="A675" s="234"/>
      <c r="B675" s="97" t="s">
        <v>66</v>
      </c>
      <c r="C675" s="230" t="s">
        <v>125</v>
      </c>
      <c r="D675" s="239" t="s">
        <v>5</v>
      </c>
      <c r="E675" s="239">
        <v>1</v>
      </c>
      <c r="F675" s="82"/>
      <c r="G675" s="130"/>
      <c r="H675" s="82"/>
    </row>
    <row r="676" spans="1:8" ht="22.5" customHeight="1">
      <c r="A676" s="234" t="s">
        <v>327</v>
      </c>
      <c r="B676" s="502" t="s">
        <v>263</v>
      </c>
      <c r="C676" s="502"/>
      <c r="D676" s="239"/>
      <c r="E676" s="239"/>
      <c r="F676" s="82"/>
      <c r="G676" s="130"/>
      <c r="H676" s="82"/>
    </row>
    <row r="677" spans="1:8" ht="22.5" customHeight="1">
      <c r="A677" s="234"/>
      <c r="B677" s="97" t="s">
        <v>127</v>
      </c>
      <c r="C677" s="230" t="s">
        <v>129</v>
      </c>
      <c r="D677" s="239"/>
      <c r="E677" s="239"/>
      <c r="F677" s="82"/>
      <c r="G677" s="130"/>
      <c r="H677" s="82"/>
    </row>
    <row r="678" spans="1:8" ht="22.5" customHeight="1">
      <c r="A678" s="234"/>
      <c r="B678" s="242" t="s">
        <v>63</v>
      </c>
      <c r="C678" s="62" t="s">
        <v>128</v>
      </c>
      <c r="D678" s="239" t="s">
        <v>62</v>
      </c>
      <c r="E678" s="239">
        <f>E620+2+E633+1</f>
        <v>9</v>
      </c>
      <c r="F678" s="82"/>
      <c r="G678" s="130"/>
      <c r="H678" s="82"/>
    </row>
    <row r="679" spans="1:8" ht="22.5" customHeight="1">
      <c r="A679" s="234"/>
      <c r="B679" s="242" t="s">
        <v>64</v>
      </c>
      <c r="C679" s="62" t="s">
        <v>88</v>
      </c>
      <c r="D679" s="239" t="s">
        <v>62</v>
      </c>
      <c r="E679" s="239">
        <f>E620+E634</f>
        <v>8</v>
      </c>
      <c r="F679" s="82"/>
      <c r="G679" s="130"/>
      <c r="H679" s="82"/>
    </row>
    <row r="680" spans="1:8" ht="22.5" customHeight="1">
      <c r="A680" s="234"/>
      <c r="B680" s="242" t="s">
        <v>65</v>
      </c>
      <c r="C680" s="62" t="s">
        <v>138</v>
      </c>
      <c r="D680" s="239" t="s">
        <v>5</v>
      </c>
      <c r="E680" s="239">
        <v>1</v>
      </c>
      <c r="F680" s="82"/>
      <c r="G680" s="130"/>
      <c r="H680" s="82"/>
    </row>
    <row r="681" spans="1:8" ht="22.5" customHeight="1">
      <c r="A681" s="234"/>
      <c r="B681" s="242" t="s">
        <v>130</v>
      </c>
      <c r="C681" s="62" t="s">
        <v>131</v>
      </c>
      <c r="D681" s="239"/>
      <c r="E681" s="239"/>
      <c r="F681" s="82"/>
      <c r="G681" s="130"/>
      <c r="H681" s="82"/>
    </row>
    <row r="682" spans="1:8" ht="22.5" customHeight="1">
      <c r="A682" s="234"/>
      <c r="B682" s="242" t="s">
        <v>63</v>
      </c>
      <c r="C682" s="62" t="s">
        <v>132</v>
      </c>
      <c r="D682" s="239" t="s">
        <v>62</v>
      </c>
      <c r="E682" s="239">
        <f>E667</f>
        <v>24</v>
      </c>
      <c r="F682" s="82"/>
      <c r="G682" s="130"/>
      <c r="H682" s="82"/>
    </row>
    <row r="683" spans="1:8" ht="22.5" customHeight="1">
      <c r="A683" s="498" t="s">
        <v>328</v>
      </c>
      <c r="B683" s="498"/>
      <c r="C683" s="498"/>
      <c r="D683" s="498"/>
      <c r="E683" s="498"/>
      <c r="F683" s="82"/>
      <c r="G683" s="130"/>
      <c r="H683" s="82"/>
    </row>
    <row r="684" spans="1:8" ht="22.5" customHeight="1">
      <c r="A684" s="506" t="s">
        <v>7</v>
      </c>
      <c r="B684" s="506"/>
      <c r="C684" s="506"/>
      <c r="D684" s="506"/>
      <c r="E684" s="506"/>
      <c r="F684" s="82"/>
      <c r="G684" s="130"/>
      <c r="H684" s="82"/>
    </row>
    <row r="685" spans="1:8" ht="22.5" customHeight="1">
      <c r="A685" s="239" t="s">
        <v>503</v>
      </c>
      <c r="B685" s="500" t="s">
        <v>1251</v>
      </c>
      <c r="C685" s="500"/>
      <c r="D685" s="239" t="s">
        <v>4</v>
      </c>
      <c r="E685" s="239">
        <v>2</v>
      </c>
      <c r="F685" s="82"/>
      <c r="G685" s="130"/>
      <c r="H685" s="82"/>
    </row>
    <row r="686" spans="1:8" ht="22.5" customHeight="1">
      <c r="A686" s="239" t="s">
        <v>504</v>
      </c>
      <c r="B686" s="500" t="s">
        <v>1252</v>
      </c>
      <c r="C686" s="500"/>
      <c r="D686" s="239"/>
      <c r="E686" s="239"/>
      <c r="F686" s="82"/>
      <c r="G686" s="130"/>
      <c r="H686" s="82"/>
    </row>
    <row r="687" spans="1:8" ht="22.5" customHeight="1">
      <c r="A687" s="239"/>
      <c r="B687" s="118" t="s">
        <v>611</v>
      </c>
      <c r="C687" s="232" t="s">
        <v>603</v>
      </c>
      <c r="D687" s="239" t="s">
        <v>48</v>
      </c>
      <c r="E687" s="239">
        <v>2</v>
      </c>
      <c r="F687" s="82"/>
      <c r="G687" s="130"/>
      <c r="H687" s="82"/>
    </row>
    <row r="688" spans="1:8" ht="22.5" customHeight="1">
      <c r="A688" s="239"/>
      <c r="B688" s="118" t="s">
        <v>612</v>
      </c>
      <c r="C688" s="232" t="s">
        <v>604</v>
      </c>
      <c r="D688" s="239" t="s">
        <v>48</v>
      </c>
      <c r="E688" s="239">
        <v>2</v>
      </c>
      <c r="F688" s="82"/>
      <c r="G688" s="130"/>
      <c r="H688" s="82"/>
    </row>
    <row r="689" spans="1:8" ht="22.5" customHeight="1">
      <c r="A689" s="239" t="s">
        <v>897</v>
      </c>
      <c r="B689" s="502" t="str">
        <f>B421</f>
        <v>Current transformer 36 kV, 31.5 kA/1s, 50Hz, 170/70 kV BIL, single phase, 2500/1 , 3-core,  post type with double secondary box</v>
      </c>
      <c r="C689" s="502"/>
      <c r="D689" s="239" t="s">
        <v>598</v>
      </c>
      <c r="E689" s="239">
        <v>6</v>
      </c>
      <c r="F689" s="82"/>
      <c r="G689" s="130"/>
      <c r="H689" s="82"/>
    </row>
    <row r="690" spans="1:8" ht="22.5" customHeight="1">
      <c r="A690" s="239" t="s">
        <v>505</v>
      </c>
      <c r="B690" s="502" t="str">
        <f>B422</f>
        <v>Voltage transformer 36kV, 50Hz, 170/70 kV BIL, single phase, 33/V3 / 0.110/V3 / 0.110/V3 kV, 3 secondary windings, inductive type with double secondary box</v>
      </c>
      <c r="C690" s="502"/>
      <c r="D690" s="239" t="s">
        <v>62</v>
      </c>
      <c r="E690" s="239">
        <v>6</v>
      </c>
      <c r="F690" s="82"/>
      <c r="G690" s="130"/>
      <c r="H690" s="82"/>
    </row>
    <row r="691" spans="1:8" ht="22.5" customHeight="1">
      <c r="A691" s="239" t="s">
        <v>506</v>
      </c>
      <c r="B691" s="502" t="str">
        <f>B423</f>
        <v xml:space="preserve">Surge arrester 36 kV, 30 kV continuous operating voltage, 10 kA nominal discharge current, 50 Hz, single phase, gapless, metal oxide type for all five (05) substations </v>
      </c>
      <c r="C691" s="502"/>
      <c r="D691" s="239" t="s">
        <v>62</v>
      </c>
      <c r="E691" s="239">
        <v>6</v>
      </c>
      <c r="F691" s="82"/>
      <c r="G691" s="130"/>
      <c r="H691" s="82"/>
    </row>
    <row r="692" spans="1:8" ht="22.5" customHeight="1">
      <c r="A692" s="239" t="s">
        <v>898</v>
      </c>
      <c r="B692" s="502" t="str">
        <f>B424</f>
        <v>DS with load break fuse (10A) etc. for Connection between 36kV busbar &amp; 02 sets of 33/0.415kV Earthing/Auxiliary transformer.</v>
      </c>
      <c r="C692" s="502"/>
      <c r="D692" s="239" t="s">
        <v>4</v>
      </c>
      <c r="E692" s="239">
        <v>2</v>
      </c>
      <c r="F692" s="82"/>
      <c r="G692" s="130"/>
      <c r="H692" s="82"/>
    </row>
    <row r="693" spans="1:8" ht="22.5" customHeight="1">
      <c r="A693" s="239" t="s">
        <v>900</v>
      </c>
      <c r="B693" s="502" t="s">
        <v>901</v>
      </c>
      <c r="C693" s="502"/>
      <c r="D693" s="239"/>
      <c r="E693" s="239"/>
      <c r="F693" s="82"/>
      <c r="G693" s="130"/>
      <c r="H693" s="82"/>
    </row>
    <row r="694" spans="1:8" ht="22.5" customHeight="1">
      <c r="A694" s="239"/>
      <c r="B694" s="242" t="s">
        <v>63</v>
      </c>
      <c r="C694" s="62" t="s">
        <v>849</v>
      </c>
      <c r="D694" s="239" t="s">
        <v>5</v>
      </c>
      <c r="E694" s="239">
        <v>1</v>
      </c>
      <c r="F694" s="82"/>
      <c r="G694" s="130"/>
      <c r="H694" s="82"/>
    </row>
    <row r="695" spans="1:8" ht="22.5" customHeight="1">
      <c r="A695" s="239"/>
      <c r="B695" s="242" t="s">
        <v>64</v>
      </c>
      <c r="C695" s="62" t="s">
        <v>855</v>
      </c>
      <c r="D695" s="239" t="s">
        <v>5</v>
      </c>
      <c r="E695" s="239">
        <v>1</v>
      </c>
      <c r="F695" s="82"/>
      <c r="G695" s="130"/>
      <c r="H695" s="82"/>
    </row>
    <row r="696" spans="1:8" ht="22.5" customHeight="1">
      <c r="A696" s="239"/>
      <c r="B696" s="242" t="s">
        <v>65</v>
      </c>
      <c r="C696" s="62" t="s">
        <v>851</v>
      </c>
      <c r="D696" s="239"/>
      <c r="E696" s="239"/>
      <c r="F696" s="82"/>
      <c r="G696" s="130"/>
      <c r="H696" s="82"/>
    </row>
    <row r="697" spans="1:8" ht="22.5" customHeight="1">
      <c r="A697" s="239"/>
      <c r="B697" s="242" t="s">
        <v>127</v>
      </c>
      <c r="C697" s="62" t="s">
        <v>88</v>
      </c>
      <c r="D697" s="239" t="s">
        <v>0</v>
      </c>
      <c r="E697" s="239">
        <v>4</v>
      </c>
      <c r="F697" s="82"/>
      <c r="G697" s="130"/>
      <c r="H697" s="82"/>
    </row>
    <row r="698" spans="1:8" ht="22.5" customHeight="1">
      <c r="A698" s="239"/>
      <c r="B698" s="242" t="s">
        <v>130</v>
      </c>
      <c r="C698" s="62" t="s">
        <v>843</v>
      </c>
      <c r="D698" s="239" t="s">
        <v>0</v>
      </c>
      <c r="E698" s="239">
        <v>6</v>
      </c>
      <c r="F698" s="82"/>
      <c r="G698" s="130"/>
      <c r="H698" s="82"/>
    </row>
    <row r="699" spans="1:8" ht="22.5" customHeight="1">
      <c r="A699" s="398"/>
      <c r="B699" s="404" t="s">
        <v>66</v>
      </c>
      <c r="C699" s="405" t="s">
        <v>1326</v>
      </c>
      <c r="D699" s="406"/>
      <c r="E699" s="406"/>
      <c r="F699" s="82"/>
      <c r="G699" s="130"/>
      <c r="H699" s="82"/>
    </row>
    <row r="700" spans="1:8" ht="22.5" customHeight="1">
      <c r="A700" s="398"/>
      <c r="B700" s="407" t="s">
        <v>127</v>
      </c>
      <c r="C700" s="408" t="s">
        <v>88</v>
      </c>
      <c r="D700" s="409" t="s">
        <v>0</v>
      </c>
      <c r="E700" s="409">
        <v>2</v>
      </c>
      <c r="F700" s="82"/>
      <c r="G700" s="130"/>
      <c r="H700" s="82"/>
    </row>
    <row r="701" spans="1:8" ht="22.5" customHeight="1">
      <c r="A701" s="398"/>
      <c r="B701" s="407" t="s">
        <v>130</v>
      </c>
      <c r="C701" s="408" t="s">
        <v>843</v>
      </c>
      <c r="D701" s="409" t="s">
        <v>0</v>
      </c>
      <c r="E701" s="409">
        <v>3</v>
      </c>
      <c r="F701" s="82"/>
      <c r="G701" s="130"/>
      <c r="H701" s="82"/>
    </row>
    <row r="702" spans="1:8" ht="22.5" customHeight="1">
      <c r="A702" s="239"/>
      <c r="B702" s="407" t="s">
        <v>67</v>
      </c>
      <c r="C702" s="408" t="s">
        <v>853</v>
      </c>
      <c r="D702" s="409"/>
      <c r="E702" s="409"/>
      <c r="F702" s="82"/>
      <c r="G702" s="130"/>
      <c r="H702" s="82"/>
    </row>
    <row r="703" spans="1:8" ht="22.5" customHeight="1">
      <c r="A703" s="239"/>
      <c r="B703" s="407" t="s">
        <v>127</v>
      </c>
      <c r="C703" s="408" t="s">
        <v>1294</v>
      </c>
      <c r="D703" s="409" t="s">
        <v>48</v>
      </c>
      <c r="E703" s="409">
        <v>11</v>
      </c>
      <c r="F703" s="82"/>
      <c r="G703" s="130"/>
      <c r="H703" s="82"/>
    </row>
    <row r="704" spans="1:8" ht="22.5" customHeight="1">
      <c r="A704" s="239"/>
      <c r="B704" s="407" t="s">
        <v>74</v>
      </c>
      <c r="C704" s="408" t="s">
        <v>110</v>
      </c>
      <c r="D704" s="409" t="s">
        <v>114</v>
      </c>
      <c r="E704" s="409"/>
      <c r="F704" s="82"/>
      <c r="G704" s="130"/>
      <c r="H704" s="82"/>
    </row>
    <row r="705" spans="1:8" ht="22.5" customHeight="1">
      <c r="A705" s="239"/>
      <c r="B705" s="407" t="s">
        <v>69</v>
      </c>
      <c r="C705" s="408" t="s">
        <v>852</v>
      </c>
      <c r="D705" s="409" t="s">
        <v>114</v>
      </c>
      <c r="E705" s="409"/>
      <c r="F705" s="82"/>
      <c r="G705" s="130"/>
      <c r="H705" s="82"/>
    </row>
    <row r="706" spans="1:8" ht="22.5" customHeight="1">
      <c r="A706" s="239"/>
      <c r="B706" s="407" t="s">
        <v>70</v>
      </c>
      <c r="C706" s="408" t="s">
        <v>850</v>
      </c>
      <c r="D706" s="409" t="s">
        <v>5</v>
      </c>
      <c r="E706" s="409">
        <v>1</v>
      </c>
      <c r="F706" s="82"/>
      <c r="G706" s="130"/>
      <c r="H706" s="82"/>
    </row>
    <row r="707" spans="1:8" ht="22.5" customHeight="1">
      <c r="A707" s="243" t="s">
        <v>499</v>
      </c>
      <c r="B707" s="498" t="s">
        <v>8</v>
      </c>
      <c r="C707" s="498"/>
      <c r="D707" s="239"/>
      <c r="E707" s="239"/>
      <c r="F707" s="82"/>
      <c r="G707" s="130"/>
      <c r="H707" s="82"/>
    </row>
    <row r="708" spans="1:8" ht="22.5" customHeight="1">
      <c r="A708" s="239" t="s">
        <v>500</v>
      </c>
      <c r="B708" s="242"/>
      <c r="C708" s="69" t="s">
        <v>114</v>
      </c>
      <c r="D708" s="239"/>
      <c r="E708" s="239"/>
      <c r="F708" s="82"/>
      <c r="G708" s="130"/>
      <c r="H708" s="82"/>
    </row>
    <row r="709" spans="1:8" ht="22.5" customHeight="1">
      <c r="A709" s="239" t="s">
        <v>501</v>
      </c>
      <c r="B709" s="242"/>
      <c r="C709" s="62" t="s">
        <v>883</v>
      </c>
      <c r="D709" s="239" t="s">
        <v>4</v>
      </c>
      <c r="E709" s="239">
        <v>2</v>
      </c>
      <c r="F709" s="82"/>
      <c r="G709" s="130"/>
      <c r="H709" s="82"/>
    </row>
    <row r="710" spans="1:8" ht="22.5" customHeight="1">
      <c r="A710" s="239" t="s">
        <v>502</v>
      </c>
      <c r="B710" s="242"/>
      <c r="C710" s="82" t="s">
        <v>115</v>
      </c>
      <c r="D710" s="499" t="s">
        <v>114</v>
      </c>
      <c r="E710" s="499"/>
      <c r="F710" s="82"/>
      <c r="G710" s="130"/>
      <c r="H710" s="82"/>
    </row>
    <row r="711" spans="1:8" ht="51" customHeight="1">
      <c r="A711" s="239" t="s">
        <v>498</v>
      </c>
      <c r="B711" s="242"/>
      <c r="C711" s="62" t="s">
        <v>1314</v>
      </c>
      <c r="D711" s="239" t="s">
        <v>4</v>
      </c>
      <c r="E711" s="239">
        <v>2</v>
      </c>
      <c r="F711" s="82"/>
      <c r="G711" s="130"/>
      <c r="H711" s="82"/>
    </row>
    <row r="712" spans="1:8" ht="22.5" customHeight="1">
      <c r="A712" s="239" t="s">
        <v>497</v>
      </c>
      <c r="B712" s="242"/>
      <c r="C712" s="82" t="s">
        <v>1165</v>
      </c>
      <c r="D712" s="499"/>
      <c r="E712" s="499"/>
      <c r="F712" s="82"/>
      <c r="G712" s="130"/>
      <c r="H712" s="82"/>
    </row>
    <row r="713" spans="1:8" ht="22.5" customHeight="1">
      <c r="A713" s="239"/>
      <c r="B713" s="242" t="s">
        <v>611</v>
      </c>
      <c r="C713" s="82" t="s">
        <v>1167</v>
      </c>
      <c r="D713" s="239" t="s">
        <v>114</v>
      </c>
      <c r="E713" s="239"/>
      <c r="F713" s="82"/>
      <c r="G713" s="130"/>
      <c r="H713" s="82"/>
    </row>
    <row r="714" spans="1:8" ht="22.5" customHeight="1">
      <c r="A714" s="239"/>
      <c r="B714" s="242" t="s">
        <v>612</v>
      </c>
      <c r="C714" s="82" t="s">
        <v>1168</v>
      </c>
      <c r="D714" s="239" t="s">
        <v>5</v>
      </c>
      <c r="E714" s="239">
        <v>1</v>
      </c>
      <c r="F714" s="82"/>
      <c r="G714" s="130"/>
      <c r="H714" s="82"/>
    </row>
    <row r="715" spans="1:8" ht="22.5" customHeight="1">
      <c r="A715" s="239"/>
      <c r="B715" s="242" t="s">
        <v>613</v>
      </c>
      <c r="C715" s="82" t="s">
        <v>1169</v>
      </c>
      <c r="D715" s="239" t="s">
        <v>5</v>
      </c>
      <c r="E715" s="239">
        <v>1</v>
      </c>
      <c r="F715" s="82"/>
      <c r="G715" s="130"/>
      <c r="H715" s="82"/>
    </row>
    <row r="716" spans="1:8" ht="22.5" customHeight="1">
      <c r="A716" s="239" t="s">
        <v>1172</v>
      </c>
      <c r="B716" s="242"/>
      <c r="C716" s="62" t="s">
        <v>1158</v>
      </c>
      <c r="D716" s="495" t="s">
        <v>114</v>
      </c>
      <c r="E716" s="495"/>
      <c r="F716" s="82"/>
      <c r="G716" s="130"/>
      <c r="H716" s="82"/>
    </row>
    <row r="717" spans="1:8" ht="22.5" customHeight="1">
      <c r="A717" s="243" t="s">
        <v>496</v>
      </c>
      <c r="B717" s="498" t="s">
        <v>139</v>
      </c>
      <c r="C717" s="498"/>
      <c r="D717" s="498"/>
      <c r="E717" s="498"/>
      <c r="F717" s="82"/>
      <c r="G717" s="130"/>
      <c r="H717" s="82"/>
    </row>
    <row r="718" spans="1:8" ht="22.5" customHeight="1">
      <c r="A718" s="239"/>
      <c r="B718" s="242"/>
      <c r="C718" s="500" t="s">
        <v>193</v>
      </c>
      <c r="D718" s="500"/>
      <c r="E718" s="500"/>
      <c r="F718" s="82"/>
      <c r="G718" s="130"/>
      <c r="H718" s="82"/>
    </row>
    <row r="719" spans="1:8" ht="22.5" customHeight="1">
      <c r="A719" s="239"/>
      <c r="B719" s="242"/>
      <c r="C719" s="232" t="s">
        <v>114</v>
      </c>
      <c r="D719" s="234"/>
      <c r="E719" s="234"/>
      <c r="F719" s="82"/>
      <c r="G719" s="130"/>
      <c r="H719" s="82"/>
    </row>
    <row r="720" spans="1:8" ht="22.5" customHeight="1">
      <c r="A720" s="68"/>
      <c r="B720" s="500" t="s">
        <v>143</v>
      </c>
      <c r="C720" s="500"/>
      <c r="D720" s="500"/>
      <c r="E720" s="500"/>
      <c r="F720" s="82"/>
      <c r="G720" s="130"/>
      <c r="H720" s="82"/>
    </row>
    <row r="721" spans="1:8" ht="22.5" customHeight="1">
      <c r="A721" s="68" t="s">
        <v>495</v>
      </c>
      <c r="B721" s="242"/>
      <c r="C721" s="62" t="s">
        <v>267</v>
      </c>
      <c r="D721" s="239" t="s">
        <v>48</v>
      </c>
      <c r="E721" s="239">
        <v>6</v>
      </c>
      <c r="F721" s="82"/>
      <c r="G721" s="130"/>
      <c r="H721" s="82"/>
    </row>
    <row r="722" spans="1:8" ht="22.5" customHeight="1">
      <c r="A722" s="68"/>
      <c r="B722" s="242"/>
      <c r="C722" s="69" t="s">
        <v>1154</v>
      </c>
      <c r="D722" s="239"/>
      <c r="E722" s="239"/>
      <c r="F722" s="82"/>
      <c r="G722" s="130"/>
      <c r="H722" s="82"/>
    </row>
    <row r="723" spans="1:8" ht="22.5" customHeight="1">
      <c r="A723" s="68"/>
      <c r="B723" s="242" t="s">
        <v>127</v>
      </c>
      <c r="C723" s="62" t="s">
        <v>266</v>
      </c>
      <c r="D723" s="239" t="s">
        <v>48</v>
      </c>
      <c r="E723" s="239">
        <v>1</v>
      </c>
      <c r="F723" s="82"/>
      <c r="G723" s="130"/>
      <c r="H723" s="82"/>
    </row>
    <row r="724" spans="1:8" ht="22.5" customHeight="1">
      <c r="A724" s="179"/>
      <c r="B724" s="242" t="s">
        <v>130</v>
      </c>
      <c r="C724" s="62" t="s">
        <v>999</v>
      </c>
      <c r="D724" s="239" t="s">
        <v>48</v>
      </c>
      <c r="E724" s="239">
        <v>2</v>
      </c>
      <c r="F724" s="82"/>
      <c r="G724" s="130"/>
      <c r="H724" s="82"/>
    </row>
    <row r="725" spans="1:8" ht="22.5" customHeight="1">
      <c r="A725" s="179"/>
      <c r="B725" s="242" t="s">
        <v>177</v>
      </c>
      <c r="C725" s="62" t="s">
        <v>885</v>
      </c>
      <c r="D725" s="239" t="s">
        <v>48</v>
      </c>
      <c r="E725" s="239">
        <v>1</v>
      </c>
      <c r="F725" s="82"/>
      <c r="G725" s="130"/>
      <c r="H725" s="82"/>
    </row>
    <row r="726" spans="1:8" ht="22.5" customHeight="1">
      <c r="A726" s="68"/>
      <c r="B726" s="242" t="s">
        <v>180</v>
      </c>
      <c r="C726" s="62" t="s">
        <v>1153</v>
      </c>
      <c r="D726" s="239" t="s">
        <v>48</v>
      </c>
      <c r="E726" s="239">
        <v>1</v>
      </c>
      <c r="F726" s="82"/>
      <c r="G726" s="130"/>
      <c r="H726" s="82"/>
    </row>
    <row r="727" spans="1:8" ht="22.5" customHeight="1">
      <c r="A727" s="68" t="s">
        <v>494</v>
      </c>
      <c r="B727" s="242"/>
      <c r="C727" s="62" t="s">
        <v>268</v>
      </c>
      <c r="D727" s="239" t="s">
        <v>48</v>
      </c>
      <c r="E727" s="239">
        <v>2</v>
      </c>
      <c r="F727" s="82"/>
      <c r="G727" s="130"/>
      <c r="H727" s="82"/>
    </row>
    <row r="728" spans="1:8" ht="22.5" customHeight="1">
      <c r="A728" s="68"/>
      <c r="B728" s="242"/>
      <c r="C728" s="69" t="s">
        <v>1154</v>
      </c>
      <c r="D728" s="239"/>
      <c r="E728" s="239"/>
      <c r="F728" s="82"/>
      <c r="G728" s="130"/>
      <c r="H728" s="82"/>
    </row>
    <row r="729" spans="1:8" ht="22.5" customHeight="1">
      <c r="A729" s="68"/>
      <c r="B729" s="242" t="s">
        <v>127</v>
      </c>
      <c r="C729" s="62" t="s">
        <v>266</v>
      </c>
      <c r="D729" s="239" t="s">
        <v>48</v>
      </c>
      <c r="E729" s="239">
        <v>1</v>
      </c>
      <c r="F729" s="82"/>
      <c r="G729" s="130"/>
      <c r="H729" s="82"/>
    </row>
    <row r="730" spans="1:8" ht="22.5" customHeight="1">
      <c r="A730" s="179"/>
      <c r="B730" s="242" t="s">
        <v>130</v>
      </c>
      <c r="C730" s="62" t="s">
        <v>999</v>
      </c>
      <c r="D730" s="239" t="s">
        <v>48</v>
      </c>
      <c r="E730" s="239">
        <v>2</v>
      </c>
      <c r="F730" s="82"/>
      <c r="G730" s="130"/>
      <c r="H730" s="82"/>
    </row>
    <row r="731" spans="1:8" ht="22.5" customHeight="1">
      <c r="A731" s="179"/>
      <c r="B731" s="242" t="s">
        <v>177</v>
      </c>
      <c r="C731" s="62" t="s">
        <v>885</v>
      </c>
      <c r="D731" s="239" t="s">
        <v>48</v>
      </c>
      <c r="E731" s="239">
        <v>1</v>
      </c>
      <c r="F731" s="82"/>
      <c r="G731" s="130"/>
      <c r="H731" s="82"/>
    </row>
    <row r="732" spans="1:8" ht="22.5" customHeight="1">
      <c r="A732" s="68"/>
      <c r="B732" s="242" t="s">
        <v>180</v>
      </c>
      <c r="C732" s="62" t="s">
        <v>1153</v>
      </c>
      <c r="D732" s="239" t="s">
        <v>48</v>
      </c>
      <c r="E732" s="239">
        <v>1</v>
      </c>
      <c r="F732" s="82"/>
      <c r="G732" s="130"/>
      <c r="H732" s="82"/>
    </row>
    <row r="733" spans="1:8" ht="22.5" customHeight="1">
      <c r="A733" s="68" t="s">
        <v>329</v>
      </c>
      <c r="B733" s="242"/>
      <c r="C733" s="62" t="s">
        <v>269</v>
      </c>
      <c r="D733" s="239" t="s">
        <v>48</v>
      </c>
      <c r="E733" s="239">
        <v>1</v>
      </c>
      <c r="F733" s="82"/>
      <c r="G733" s="130"/>
      <c r="H733" s="82"/>
    </row>
    <row r="734" spans="1:8" ht="22.5" customHeight="1">
      <c r="A734" s="68"/>
      <c r="B734" s="242"/>
      <c r="C734" s="69" t="s">
        <v>1154</v>
      </c>
      <c r="D734" s="239"/>
      <c r="E734" s="239"/>
      <c r="F734" s="82"/>
      <c r="G734" s="130"/>
      <c r="H734" s="82"/>
    </row>
    <row r="735" spans="1:8" ht="22.5" customHeight="1">
      <c r="A735" s="68"/>
      <c r="B735" s="242" t="s">
        <v>127</v>
      </c>
      <c r="C735" s="62" t="s">
        <v>266</v>
      </c>
      <c r="D735" s="239" t="s">
        <v>48</v>
      </c>
      <c r="E735" s="239">
        <v>1</v>
      </c>
      <c r="F735" s="82"/>
      <c r="G735" s="130"/>
      <c r="H735" s="82"/>
    </row>
    <row r="736" spans="1:8" ht="22.5" customHeight="1">
      <c r="A736" s="179"/>
      <c r="B736" s="242" t="s">
        <v>130</v>
      </c>
      <c r="C736" s="62" t="s">
        <v>680</v>
      </c>
      <c r="D736" s="239" t="s">
        <v>48</v>
      </c>
      <c r="E736" s="239">
        <v>1</v>
      </c>
      <c r="F736" s="82"/>
      <c r="G736" s="130"/>
      <c r="H736" s="82"/>
    </row>
    <row r="737" spans="1:8" ht="22.5" customHeight="1">
      <c r="A737" s="179"/>
      <c r="B737" s="242" t="s">
        <v>177</v>
      </c>
      <c r="C737" s="62" t="s">
        <v>885</v>
      </c>
      <c r="D737" s="70"/>
      <c r="E737" s="70"/>
      <c r="F737" s="82"/>
      <c r="G737" s="130"/>
      <c r="H737" s="82"/>
    </row>
    <row r="738" spans="1:8" ht="22.5" customHeight="1">
      <c r="A738" s="68"/>
      <c r="B738" s="242" t="s">
        <v>180</v>
      </c>
      <c r="C738" s="62" t="s">
        <v>968</v>
      </c>
      <c r="D738" s="239" t="s">
        <v>48</v>
      </c>
      <c r="E738" s="239">
        <v>1</v>
      </c>
      <c r="F738" s="82"/>
      <c r="G738" s="130"/>
      <c r="H738" s="82"/>
    </row>
    <row r="739" spans="1:8" ht="22.5" customHeight="1">
      <c r="A739" s="68" t="s">
        <v>329</v>
      </c>
      <c r="B739" s="242"/>
      <c r="C739" s="62" t="s">
        <v>140</v>
      </c>
      <c r="D739" s="239" t="s">
        <v>48</v>
      </c>
      <c r="E739" s="239">
        <v>1</v>
      </c>
      <c r="F739" s="82"/>
      <c r="G739" s="130"/>
      <c r="H739" s="82"/>
    </row>
    <row r="740" spans="1:8" ht="22.5" customHeight="1">
      <c r="A740" s="68"/>
      <c r="B740" s="242"/>
      <c r="C740" s="69" t="s">
        <v>1154</v>
      </c>
      <c r="D740" s="239"/>
      <c r="E740" s="239"/>
      <c r="F740" s="82"/>
      <c r="G740" s="130"/>
      <c r="H740" s="82"/>
    </row>
    <row r="741" spans="1:8" ht="22.5" customHeight="1">
      <c r="A741" s="68"/>
      <c r="B741" s="242" t="s">
        <v>127</v>
      </c>
      <c r="C741" s="62" t="s">
        <v>671</v>
      </c>
      <c r="D741" s="239" t="s">
        <v>48</v>
      </c>
      <c r="E741" s="239">
        <v>1</v>
      </c>
      <c r="F741" s="82"/>
      <c r="G741" s="130"/>
      <c r="H741" s="82"/>
    </row>
    <row r="742" spans="1:8" ht="22.5" customHeight="1">
      <c r="A742" s="68"/>
      <c r="B742" s="242" t="s">
        <v>130</v>
      </c>
      <c r="C742" s="62" t="s">
        <v>181</v>
      </c>
      <c r="D742" s="239"/>
      <c r="E742" s="239"/>
      <c r="F742" s="82"/>
      <c r="G742" s="130"/>
      <c r="H742" s="82"/>
    </row>
    <row r="743" spans="1:8" ht="22.5" customHeight="1">
      <c r="A743" s="68"/>
      <c r="B743" s="242" t="s">
        <v>63</v>
      </c>
      <c r="C743" s="62" t="s">
        <v>949</v>
      </c>
      <c r="D743" s="239" t="s">
        <v>48</v>
      </c>
      <c r="E743" s="239">
        <v>5</v>
      </c>
      <c r="F743" s="82"/>
      <c r="G743" s="130"/>
      <c r="H743" s="82"/>
    </row>
    <row r="744" spans="1:8" ht="22.5" customHeight="1">
      <c r="A744" s="68"/>
      <c r="B744" s="242" t="s">
        <v>64</v>
      </c>
      <c r="C744" s="62" t="s">
        <v>950</v>
      </c>
      <c r="D744" s="239" t="s">
        <v>48</v>
      </c>
      <c r="E744" s="239">
        <v>1</v>
      </c>
      <c r="F744" s="82"/>
      <c r="G744" s="130"/>
      <c r="H744" s="82"/>
    </row>
    <row r="745" spans="1:8" ht="22.5" customHeight="1">
      <c r="A745" s="68"/>
      <c r="B745" s="242" t="s">
        <v>177</v>
      </c>
      <c r="C745" s="62" t="s">
        <v>1155</v>
      </c>
      <c r="D745" s="239" t="s">
        <v>48</v>
      </c>
      <c r="E745" s="239">
        <v>1</v>
      </c>
      <c r="F745" s="82"/>
      <c r="G745" s="130"/>
      <c r="H745" s="82"/>
    </row>
    <row r="746" spans="1:8" ht="22.5" customHeight="1">
      <c r="A746" s="68"/>
      <c r="B746" s="242" t="s">
        <v>180</v>
      </c>
      <c r="C746" s="62" t="s">
        <v>1153</v>
      </c>
      <c r="D746" s="239" t="s">
        <v>48</v>
      </c>
      <c r="E746" s="239">
        <v>1</v>
      </c>
      <c r="F746" s="82"/>
      <c r="G746" s="130"/>
      <c r="H746" s="82"/>
    </row>
    <row r="747" spans="1:8" ht="22.5" customHeight="1">
      <c r="A747" s="68" t="s">
        <v>330</v>
      </c>
      <c r="B747" s="242"/>
      <c r="C747" s="62" t="s">
        <v>146</v>
      </c>
      <c r="D747" s="239"/>
      <c r="E747" s="239"/>
      <c r="F747" s="82"/>
      <c r="G747" s="130"/>
      <c r="H747" s="82"/>
    </row>
    <row r="748" spans="1:8" ht="22.5" customHeight="1">
      <c r="A748" s="68"/>
      <c r="B748" s="242" t="s">
        <v>127</v>
      </c>
      <c r="C748" s="62" t="s">
        <v>859</v>
      </c>
      <c r="D748" s="239" t="s">
        <v>62</v>
      </c>
      <c r="E748" s="239">
        <f>(E721+E727)*2</f>
        <v>16</v>
      </c>
      <c r="F748" s="82"/>
      <c r="G748" s="130"/>
      <c r="H748" s="82"/>
    </row>
    <row r="749" spans="1:8" ht="22.5" customHeight="1">
      <c r="A749" s="68"/>
      <c r="B749" s="242" t="s">
        <v>130</v>
      </c>
      <c r="C749" s="62" t="s">
        <v>189</v>
      </c>
      <c r="D749" s="239" t="s">
        <v>95</v>
      </c>
      <c r="E749" s="239">
        <v>1</v>
      </c>
      <c r="F749" s="82"/>
      <c r="G749" s="130"/>
      <c r="H749" s="82"/>
    </row>
    <row r="750" spans="1:8" ht="22.5" customHeight="1">
      <c r="A750" s="239"/>
      <c r="B750" s="242"/>
      <c r="C750" s="69" t="s">
        <v>147</v>
      </c>
      <c r="D750" s="239"/>
      <c r="E750" s="239"/>
      <c r="F750" s="82"/>
      <c r="G750" s="130"/>
      <c r="H750" s="82"/>
    </row>
    <row r="751" spans="1:8" ht="22.5" customHeight="1">
      <c r="A751" s="68" t="s">
        <v>331</v>
      </c>
      <c r="B751" s="242"/>
      <c r="C751" s="62" t="s">
        <v>148</v>
      </c>
      <c r="D751" s="239" t="s">
        <v>48</v>
      </c>
      <c r="E751" s="239">
        <v>2</v>
      </c>
      <c r="F751" s="82"/>
      <c r="G751" s="130"/>
      <c r="H751" s="82"/>
    </row>
    <row r="752" spans="1:8" ht="22.5" customHeight="1">
      <c r="A752" s="68"/>
      <c r="B752" s="242"/>
      <c r="C752" s="69" t="s">
        <v>1154</v>
      </c>
      <c r="D752" s="239"/>
      <c r="E752" s="239"/>
      <c r="F752" s="82"/>
      <c r="G752" s="130"/>
      <c r="H752" s="82"/>
    </row>
    <row r="753" spans="1:8" ht="22.5" customHeight="1">
      <c r="A753" s="68"/>
      <c r="B753" s="242" t="s">
        <v>127</v>
      </c>
      <c r="C753" s="62" t="s">
        <v>184</v>
      </c>
      <c r="D753" s="239" t="s">
        <v>48</v>
      </c>
      <c r="E753" s="239">
        <v>1</v>
      </c>
      <c r="F753" s="82"/>
      <c r="G753" s="130"/>
      <c r="H753" s="82"/>
    </row>
    <row r="754" spans="1:8" ht="22.5" customHeight="1">
      <c r="A754" s="68"/>
      <c r="B754" s="242" t="s">
        <v>130</v>
      </c>
      <c r="C754" s="62" t="s">
        <v>886</v>
      </c>
      <c r="D754" s="239" t="s">
        <v>4</v>
      </c>
      <c r="E754" s="239">
        <v>1</v>
      </c>
      <c r="F754" s="82"/>
      <c r="G754" s="130"/>
      <c r="H754" s="82"/>
    </row>
    <row r="755" spans="1:8" ht="22.5" customHeight="1">
      <c r="A755" s="68"/>
      <c r="B755" s="242" t="s">
        <v>177</v>
      </c>
      <c r="C755" s="62" t="s">
        <v>858</v>
      </c>
      <c r="D755" s="239" t="s">
        <v>4</v>
      </c>
      <c r="E755" s="239">
        <v>1</v>
      </c>
      <c r="F755" s="82"/>
      <c r="G755" s="130"/>
      <c r="H755" s="82"/>
    </row>
    <row r="756" spans="1:8" ht="22.5" customHeight="1">
      <c r="A756" s="68"/>
      <c r="B756" s="242" t="s">
        <v>180</v>
      </c>
      <c r="C756" s="62" t="s">
        <v>968</v>
      </c>
      <c r="D756" s="239" t="s">
        <v>48</v>
      </c>
      <c r="E756" s="239">
        <v>1</v>
      </c>
      <c r="F756" s="82"/>
      <c r="G756" s="130"/>
      <c r="H756" s="82"/>
    </row>
    <row r="757" spans="1:8" ht="22.5" customHeight="1">
      <c r="A757" s="68" t="s">
        <v>493</v>
      </c>
      <c r="B757" s="242"/>
      <c r="C757" s="62" t="s">
        <v>146</v>
      </c>
      <c r="D757" s="239"/>
      <c r="E757" s="239"/>
      <c r="F757" s="82"/>
      <c r="G757" s="130"/>
      <c r="H757" s="82"/>
    </row>
    <row r="758" spans="1:8" ht="22.5" customHeight="1">
      <c r="A758" s="68"/>
      <c r="B758" s="242" t="s">
        <v>127</v>
      </c>
      <c r="C758" s="62" t="s">
        <v>859</v>
      </c>
      <c r="D758" s="239" t="s">
        <v>62</v>
      </c>
      <c r="E758" s="239">
        <f>E751*2</f>
        <v>4</v>
      </c>
      <c r="F758" s="82"/>
      <c r="G758" s="130"/>
      <c r="H758" s="82"/>
    </row>
    <row r="759" spans="1:8" ht="22.5" customHeight="1">
      <c r="A759" s="68"/>
      <c r="B759" s="242" t="s">
        <v>130</v>
      </c>
      <c r="C759" s="62" t="s">
        <v>957</v>
      </c>
      <c r="D759" s="239" t="s">
        <v>95</v>
      </c>
      <c r="E759" s="239">
        <v>1</v>
      </c>
      <c r="F759" s="82"/>
      <c r="G759" s="130"/>
      <c r="H759" s="82"/>
    </row>
    <row r="760" spans="1:8" ht="22.5" customHeight="1">
      <c r="A760" s="239" t="s">
        <v>332</v>
      </c>
      <c r="B760" s="242"/>
      <c r="C760" s="69" t="s">
        <v>163</v>
      </c>
      <c r="D760" s="239"/>
      <c r="E760" s="239"/>
      <c r="F760" s="82"/>
      <c r="G760" s="130"/>
      <c r="H760" s="82"/>
    </row>
    <row r="761" spans="1:8" ht="22.5" customHeight="1">
      <c r="A761" s="239"/>
      <c r="B761" s="242" t="s">
        <v>63</v>
      </c>
      <c r="C761" s="62" t="s">
        <v>164</v>
      </c>
      <c r="D761" s="70"/>
      <c r="E761" s="239"/>
      <c r="F761" s="82"/>
      <c r="G761" s="130"/>
      <c r="H761" s="82"/>
    </row>
    <row r="762" spans="1:8" ht="22.5" customHeight="1">
      <c r="A762" s="239"/>
      <c r="B762" s="242" t="s">
        <v>127</v>
      </c>
      <c r="C762" s="62" t="s">
        <v>192</v>
      </c>
      <c r="D762" s="239" t="s">
        <v>62</v>
      </c>
      <c r="E762" s="239" t="s">
        <v>44</v>
      </c>
      <c r="F762" s="82"/>
      <c r="G762" s="130"/>
      <c r="H762" s="82"/>
    </row>
    <row r="763" spans="1:8" ht="22.5" customHeight="1">
      <c r="A763" s="239"/>
      <c r="B763" s="242" t="s">
        <v>130</v>
      </c>
      <c r="C763" s="62" t="s">
        <v>174</v>
      </c>
      <c r="D763" s="239" t="s">
        <v>62</v>
      </c>
      <c r="E763" s="239">
        <f>E721+E727+E733</f>
        <v>9</v>
      </c>
      <c r="F763" s="82"/>
      <c r="G763" s="130"/>
      <c r="H763" s="82"/>
    </row>
    <row r="764" spans="1:8" ht="22.5" customHeight="1">
      <c r="A764" s="239"/>
      <c r="B764" s="242" t="s">
        <v>177</v>
      </c>
      <c r="C764" s="62" t="s">
        <v>695</v>
      </c>
      <c r="D764" s="239" t="s">
        <v>62</v>
      </c>
      <c r="E764" s="239">
        <f>2</f>
        <v>2</v>
      </c>
      <c r="F764" s="82"/>
      <c r="G764" s="130"/>
      <c r="H764" s="82"/>
    </row>
    <row r="765" spans="1:8" ht="22.5" customHeight="1">
      <c r="A765" s="239"/>
      <c r="B765" s="242" t="s">
        <v>64</v>
      </c>
      <c r="C765" s="62" t="str">
        <f>C497</f>
        <v>Industrial Server PC ( Intel XEON  Silver- 4116 processor, ECC memory) cum Operator workstation with SAS &amp;  Enginering Software</v>
      </c>
      <c r="D765" s="239" t="s">
        <v>4</v>
      </c>
      <c r="E765" s="239">
        <v>2</v>
      </c>
      <c r="F765" s="82"/>
      <c r="G765" s="130"/>
      <c r="H765" s="82"/>
    </row>
    <row r="766" spans="1:8" ht="22.5" customHeight="1">
      <c r="A766" s="239"/>
      <c r="B766" s="242" t="s">
        <v>65</v>
      </c>
      <c r="C766" s="62" t="s">
        <v>696</v>
      </c>
      <c r="D766" s="239" t="s">
        <v>5</v>
      </c>
      <c r="E766" s="239">
        <v>1</v>
      </c>
      <c r="F766" s="82"/>
      <c r="G766" s="130"/>
      <c r="H766" s="82"/>
    </row>
    <row r="767" spans="1:8" ht="22.5" customHeight="1">
      <c r="A767" s="239"/>
      <c r="B767" s="242" t="s">
        <v>66</v>
      </c>
      <c r="C767" s="62" t="s">
        <v>167</v>
      </c>
      <c r="D767" s="239" t="s">
        <v>4</v>
      </c>
      <c r="E767" s="239">
        <v>1</v>
      </c>
      <c r="F767" s="82"/>
      <c r="G767" s="130"/>
      <c r="H767" s="82"/>
    </row>
    <row r="768" spans="1:8" ht="22.5" customHeight="1">
      <c r="A768" s="239"/>
      <c r="B768" s="242" t="s">
        <v>67</v>
      </c>
      <c r="C768" s="67" t="s">
        <v>864</v>
      </c>
      <c r="D768" s="239" t="s">
        <v>4</v>
      </c>
      <c r="E768" s="239">
        <v>2</v>
      </c>
      <c r="F768" s="82"/>
      <c r="G768" s="130"/>
      <c r="H768" s="82"/>
    </row>
    <row r="769" spans="1:8" ht="22.5" customHeight="1">
      <c r="A769" s="239"/>
      <c r="B769" s="242" t="s">
        <v>74</v>
      </c>
      <c r="C769" s="62" t="s">
        <v>662</v>
      </c>
      <c r="D769" s="239" t="s">
        <v>4</v>
      </c>
      <c r="E769" s="239">
        <v>1</v>
      </c>
      <c r="F769" s="82"/>
      <c r="G769" s="130"/>
      <c r="H769" s="82"/>
    </row>
    <row r="770" spans="1:8" ht="22.5" customHeight="1">
      <c r="A770" s="239"/>
      <c r="B770" s="242" t="s">
        <v>69</v>
      </c>
      <c r="C770" s="62" t="s">
        <v>663</v>
      </c>
      <c r="D770" s="239" t="s">
        <v>4</v>
      </c>
      <c r="E770" s="239">
        <v>2</v>
      </c>
      <c r="F770" s="82"/>
      <c r="G770" s="130"/>
      <c r="H770" s="82"/>
    </row>
    <row r="771" spans="1:8" ht="22.5" customHeight="1">
      <c r="A771" s="239"/>
      <c r="B771" s="242" t="s">
        <v>70</v>
      </c>
      <c r="C771" s="62" t="s">
        <v>974</v>
      </c>
      <c r="D771" s="239" t="s">
        <v>62</v>
      </c>
      <c r="E771" s="239">
        <v>1</v>
      </c>
      <c r="F771" s="82"/>
      <c r="G771" s="130"/>
      <c r="H771" s="82"/>
    </row>
    <row r="772" spans="1:8" ht="22.5" customHeight="1">
      <c r="A772" s="239"/>
      <c r="B772" s="242" t="s">
        <v>175</v>
      </c>
      <c r="C772" s="62" t="s">
        <v>768</v>
      </c>
      <c r="D772" s="239"/>
      <c r="E772" s="239"/>
      <c r="F772" s="82"/>
      <c r="G772" s="130"/>
      <c r="H772" s="82"/>
    </row>
    <row r="773" spans="1:8" ht="22.5" customHeight="1">
      <c r="A773" s="239"/>
      <c r="B773" s="242" t="s">
        <v>72</v>
      </c>
      <c r="C773" s="62" t="s">
        <v>189</v>
      </c>
      <c r="D773" s="239" t="s">
        <v>5</v>
      </c>
      <c r="E773" s="70">
        <v>1</v>
      </c>
      <c r="F773" s="82"/>
      <c r="G773" s="130"/>
      <c r="H773" s="82"/>
    </row>
    <row r="774" spans="1:8" ht="22.5" customHeight="1">
      <c r="A774" s="239"/>
      <c r="B774" s="242" t="s">
        <v>176</v>
      </c>
      <c r="C774" s="62" t="s">
        <v>710</v>
      </c>
      <c r="D774" s="239" t="s">
        <v>5</v>
      </c>
      <c r="E774" s="239">
        <v>1</v>
      </c>
      <c r="F774" s="82"/>
      <c r="G774" s="130"/>
      <c r="H774" s="82"/>
    </row>
    <row r="775" spans="1:8" ht="22.5" customHeight="1">
      <c r="A775" s="239" t="s">
        <v>333</v>
      </c>
      <c r="B775" s="516" t="s">
        <v>231</v>
      </c>
      <c r="C775" s="516"/>
      <c r="D775" s="239"/>
      <c r="E775" s="239"/>
      <c r="F775" s="82"/>
      <c r="G775" s="130"/>
      <c r="H775" s="82"/>
    </row>
    <row r="776" spans="1:8" ht="22.5" customHeight="1">
      <c r="A776" s="239"/>
      <c r="B776" s="242" t="s">
        <v>127</v>
      </c>
      <c r="C776" s="230" t="s">
        <v>817</v>
      </c>
      <c r="D776" s="239"/>
      <c r="E776" s="239"/>
      <c r="F776" s="82"/>
      <c r="G776" s="130"/>
      <c r="H776" s="82"/>
    </row>
    <row r="777" spans="1:8" ht="22.5" customHeight="1">
      <c r="A777" s="239"/>
      <c r="B777" s="242" t="s">
        <v>63</v>
      </c>
      <c r="C777" s="62" t="s">
        <v>707</v>
      </c>
      <c r="D777" s="239" t="s">
        <v>4</v>
      </c>
      <c r="E777" s="239">
        <v>2</v>
      </c>
      <c r="F777" s="82"/>
      <c r="G777" s="130"/>
      <c r="H777" s="82"/>
    </row>
    <row r="778" spans="1:8" ht="22.5" customHeight="1">
      <c r="A778" s="239"/>
      <c r="B778" s="242" t="s">
        <v>64</v>
      </c>
      <c r="C778" s="62" t="s">
        <v>703</v>
      </c>
      <c r="D778" s="239" t="s">
        <v>4</v>
      </c>
      <c r="E778" s="239">
        <v>2</v>
      </c>
      <c r="F778" s="82"/>
      <c r="G778" s="130"/>
      <c r="H778" s="82"/>
    </row>
    <row r="779" spans="1:8" ht="22.5" customHeight="1">
      <c r="A779" s="239"/>
      <c r="B779" s="242" t="s">
        <v>65</v>
      </c>
      <c r="C779" s="62" t="s">
        <v>704</v>
      </c>
      <c r="D779" s="239" t="s">
        <v>4</v>
      </c>
      <c r="E779" s="239">
        <v>1</v>
      </c>
      <c r="F779" s="82"/>
      <c r="G779" s="130"/>
      <c r="H779" s="82"/>
    </row>
    <row r="780" spans="1:8" ht="22.5" customHeight="1">
      <c r="A780" s="239"/>
      <c r="B780" s="242" t="s">
        <v>66</v>
      </c>
      <c r="C780" s="62" t="s">
        <v>706</v>
      </c>
      <c r="D780" s="239" t="s">
        <v>48</v>
      </c>
      <c r="E780" s="239">
        <v>5</v>
      </c>
      <c r="F780" s="82"/>
      <c r="G780" s="130"/>
      <c r="H780" s="82"/>
    </row>
    <row r="781" spans="1:8" ht="22.5" customHeight="1">
      <c r="A781" s="239"/>
      <c r="B781" s="242" t="s">
        <v>67</v>
      </c>
      <c r="C781" s="62" t="s">
        <v>957</v>
      </c>
      <c r="D781" s="239" t="s">
        <v>95</v>
      </c>
      <c r="E781" s="239">
        <v>1</v>
      </c>
      <c r="F781" s="82"/>
      <c r="G781" s="130"/>
      <c r="H781" s="82"/>
    </row>
    <row r="782" spans="1:8" ht="22.5" customHeight="1">
      <c r="A782" s="239"/>
      <c r="B782" s="242" t="s">
        <v>74</v>
      </c>
      <c r="C782" s="62" t="s">
        <v>705</v>
      </c>
      <c r="D782" s="239" t="s">
        <v>95</v>
      </c>
      <c r="E782" s="239">
        <v>1</v>
      </c>
      <c r="F782" s="82"/>
      <c r="G782" s="130"/>
      <c r="H782" s="82"/>
    </row>
    <row r="783" spans="1:8" ht="22.5" customHeight="1">
      <c r="A783" s="239"/>
      <c r="B783" s="242" t="s">
        <v>69</v>
      </c>
      <c r="C783" s="62" t="s">
        <v>710</v>
      </c>
      <c r="D783" s="239" t="s">
        <v>95</v>
      </c>
      <c r="E783" s="239">
        <v>1</v>
      </c>
      <c r="F783" s="82"/>
      <c r="G783" s="130"/>
      <c r="H783" s="82"/>
    </row>
    <row r="784" spans="1:8" ht="22.5" customHeight="1">
      <c r="A784" s="239"/>
      <c r="B784" s="242" t="s">
        <v>130</v>
      </c>
      <c r="C784" s="62" t="s">
        <v>712</v>
      </c>
      <c r="D784" s="239" t="s">
        <v>95</v>
      </c>
      <c r="E784" s="239">
        <v>1</v>
      </c>
      <c r="F784" s="82"/>
      <c r="G784" s="130"/>
      <c r="H784" s="82"/>
    </row>
    <row r="785" spans="1:8" ht="22.5" customHeight="1">
      <c r="A785" s="239" t="s">
        <v>488</v>
      </c>
      <c r="B785" s="498" t="s">
        <v>158</v>
      </c>
      <c r="C785" s="498"/>
      <c r="D785" s="498"/>
      <c r="E785" s="498"/>
      <c r="F785" s="82"/>
      <c r="G785" s="130"/>
      <c r="H785" s="82"/>
    </row>
    <row r="786" spans="1:8" ht="22.5" customHeight="1">
      <c r="A786" s="239"/>
      <c r="B786" s="242"/>
      <c r="C786" s="62" t="s">
        <v>114</v>
      </c>
      <c r="D786" s="239"/>
      <c r="E786" s="239"/>
      <c r="F786" s="82"/>
      <c r="G786" s="130"/>
      <c r="H786" s="82"/>
    </row>
    <row r="787" spans="1:8" ht="22.5" customHeight="1">
      <c r="A787" s="239" t="s">
        <v>489</v>
      </c>
      <c r="B787" s="242"/>
      <c r="C787" s="69" t="s">
        <v>194</v>
      </c>
      <c r="D787" s="239"/>
      <c r="E787" s="239"/>
      <c r="F787" s="82"/>
      <c r="G787" s="130"/>
      <c r="H787" s="82"/>
    </row>
    <row r="788" spans="1:8" ht="22.5" customHeight="1">
      <c r="A788" s="239"/>
      <c r="B788" s="242"/>
      <c r="C788" s="62" t="s">
        <v>114</v>
      </c>
      <c r="D788" s="239"/>
      <c r="E788" s="239"/>
      <c r="F788" s="82"/>
      <c r="G788" s="130"/>
      <c r="H788" s="82"/>
    </row>
    <row r="789" spans="1:8" ht="22.5" customHeight="1">
      <c r="A789" s="239" t="s">
        <v>490</v>
      </c>
      <c r="B789" s="242"/>
      <c r="C789" s="241" t="s">
        <v>200</v>
      </c>
      <c r="D789" s="239"/>
      <c r="E789" s="239"/>
      <c r="F789" s="82"/>
      <c r="G789" s="130"/>
      <c r="H789" s="82"/>
    </row>
    <row r="790" spans="1:8" ht="22.5" customHeight="1">
      <c r="A790" s="239"/>
      <c r="B790" s="242"/>
      <c r="C790" s="62" t="s">
        <v>197</v>
      </c>
      <c r="D790" s="239"/>
      <c r="E790" s="239"/>
      <c r="F790" s="82"/>
      <c r="G790" s="130"/>
      <c r="H790" s="82"/>
    </row>
    <row r="791" spans="1:8" ht="22.5" customHeight="1">
      <c r="A791" s="239"/>
      <c r="B791" s="242" t="s">
        <v>63</v>
      </c>
      <c r="C791" s="62" t="s">
        <v>198</v>
      </c>
      <c r="D791" s="239" t="s">
        <v>95</v>
      </c>
      <c r="E791" s="239">
        <v>1</v>
      </c>
      <c r="F791" s="82"/>
      <c r="G791" s="130"/>
      <c r="H791" s="82"/>
    </row>
    <row r="792" spans="1:8" ht="22.5" customHeight="1">
      <c r="A792" s="239"/>
      <c r="B792" s="242" t="s">
        <v>64</v>
      </c>
      <c r="C792" s="62" t="s">
        <v>199</v>
      </c>
      <c r="D792" s="239" t="s">
        <v>95</v>
      </c>
      <c r="E792" s="239">
        <v>1</v>
      </c>
      <c r="F792" s="82"/>
      <c r="G792" s="130"/>
      <c r="H792" s="82"/>
    </row>
    <row r="793" spans="1:8" ht="22.5" customHeight="1">
      <c r="A793" s="239" t="s">
        <v>491</v>
      </c>
      <c r="B793" s="242"/>
      <c r="C793" s="241" t="s">
        <v>675</v>
      </c>
      <c r="D793" s="103"/>
      <c r="E793" s="117"/>
      <c r="F793" s="82"/>
      <c r="G793" s="130"/>
      <c r="H793" s="82"/>
    </row>
    <row r="794" spans="1:8" ht="22.5" customHeight="1">
      <c r="A794" s="239" t="s">
        <v>492</v>
      </c>
      <c r="B794" s="242"/>
      <c r="C794" s="76" t="s">
        <v>621</v>
      </c>
      <c r="D794" s="103"/>
      <c r="E794" s="117"/>
      <c r="F794" s="82"/>
      <c r="G794" s="130"/>
      <c r="H794" s="82"/>
    </row>
    <row r="795" spans="1:8" ht="22.5" customHeight="1">
      <c r="A795" s="239"/>
      <c r="B795" s="242" t="s">
        <v>63</v>
      </c>
      <c r="C795" s="76" t="s">
        <v>203</v>
      </c>
      <c r="D795" s="103" t="s">
        <v>214</v>
      </c>
      <c r="E795" s="117">
        <v>1</v>
      </c>
      <c r="F795" s="82"/>
      <c r="G795" s="130"/>
      <c r="H795" s="82"/>
    </row>
    <row r="796" spans="1:8" ht="22.5" customHeight="1">
      <c r="A796" s="239"/>
      <c r="B796" s="242" t="s">
        <v>64</v>
      </c>
      <c r="C796" s="76" t="s">
        <v>204</v>
      </c>
      <c r="D796" s="103" t="s">
        <v>214</v>
      </c>
      <c r="E796" s="117">
        <v>1</v>
      </c>
      <c r="F796" s="82"/>
      <c r="G796" s="130"/>
      <c r="H796" s="82"/>
    </row>
    <row r="797" spans="1:8" ht="22.5" customHeight="1">
      <c r="A797" s="239" t="s">
        <v>487</v>
      </c>
      <c r="B797" s="242"/>
      <c r="C797" s="76" t="s">
        <v>205</v>
      </c>
      <c r="D797" s="103" t="s">
        <v>216</v>
      </c>
      <c r="E797" s="117">
        <v>1</v>
      </c>
      <c r="F797" s="82"/>
      <c r="G797" s="130"/>
      <c r="H797" s="82"/>
    </row>
    <row r="798" spans="1:8" ht="22.5" customHeight="1">
      <c r="A798" s="239" t="s">
        <v>334</v>
      </c>
      <c r="B798" s="242"/>
      <c r="C798" s="241" t="s">
        <v>206</v>
      </c>
      <c r="D798" s="103"/>
      <c r="E798" s="103"/>
      <c r="F798" s="82"/>
      <c r="G798" s="130"/>
      <c r="H798" s="82"/>
    </row>
    <row r="799" spans="1:8" ht="22.5" customHeight="1">
      <c r="A799" s="239" t="s">
        <v>344</v>
      </c>
      <c r="B799" s="242"/>
      <c r="C799" s="76" t="s">
        <v>220</v>
      </c>
      <c r="D799" s="103" t="s">
        <v>214</v>
      </c>
      <c r="E799" s="103">
        <v>1</v>
      </c>
      <c r="F799" s="82"/>
      <c r="G799" s="130"/>
      <c r="H799" s="82"/>
    </row>
    <row r="800" spans="1:8" ht="22.5" customHeight="1">
      <c r="A800" s="243"/>
      <c r="B800" s="242" t="s">
        <v>63</v>
      </c>
      <c r="C800" s="125" t="s">
        <v>222</v>
      </c>
      <c r="D800" s="103" t="s">
        <v>48</v>
      </c>
      <c r="E800" s="103">
        <v>2</v>
      </c>
      <c r="F800" s="82"/>
      <c r="G800" s="130"/>
      <c r="H800" s="82"/>
    </row>
    <row r="801" spans="1:9" ht="22.5" customHeight="1">
      <c r="A801" s="82"/>
      <c r="B801" s="242" t="s">
        <v>64</v>
      </c>
      <c r="C801" s="125" t="s">
        <v>972</v>
      </c>
      <c r="D801" s="103" t="s">
        <v>48</v>
      </c>
      <c r="E801" s="103">
        <v>2</v>
      </c>
      <c r="F801" s="82"/>
      <c r="G801" s="130"/>
      <c r="H801" s="82"/>
    </row>
    <row r="802" spans="1:9" ht="22.5" customHeight="1">
      <c r="A802" s="82"/>
      <c r="B802" s="242" t="s">
        <v>65</v>
      </c>
      <c r="C802" s="76" t="s">
        <v>952</v>
      </c>
      <c r="D802" s="103" t="s">
        <v>48</v>
      </c>
      <c r="E802" s="103">
        <v>1</v>
      </c>
      <c r="F802" s="82"/>
      <c r="G802" s="130"/>
      <c r="H802" s="82"/>
    </row>
    <row r="803" spans="1:9" ht="22.5" customHeight="1">
      <c r="A803" s="82"/>
      <c r="B803" s="242" t="s">
        <v>66</v>
      </c>
      <c r="C803" s="125" t="s">
        <v>207</v>
      </c>
      <c r="D803" s="103" t="s">
        <v>95</v>
      </c>
      <c r="E803" s="103">
        <v>1</v>
      </c>
      <c r="F803" s="131"/>
      <c r="G803" s="130"/>
    </row>
    <row r="804" spans="1:9" s="152" customFormat="1" ht="22.5" customHeight="1">
      <c r="A804" s="82" t="s">
        <v>345</v>
      </c>
      <c r="B804" s="242"/>
      <c r="C804" s="76" t="s">
        <v>208</v>
      </c>
      <c r="D804" s="103"/>
      <c r="E804" s="103"/>
      <c r="F804" s="139"/>
      <c r="G804" s="130"/>
      <c r="H804" s="131"/>
      <c r="I804" s="139"/>
    </row>
    <row r="805" spans="1:9" ht="22.5" customHeight="1">
      <c r="A805" s="239"/>
      <c r="B805" s="242" t="s">
        <v>63</v>
      </c>
      <c r="C805" s="231" t="s">
        <v>223</v>
      </c>
      <c r="D805" s="103" t="s">
        <v>48</v>
      </c>
      <c r="E805" s="103">
        <v>2</v>
      </c>
      <c r="F805" s="131"/>
      <c r="G805" s="130"/>
    </row>
    <row r="806" spans="1:9" ht="22.5" customHeight="1">
      <c r="A806" s="239"/>
      <c r="B806" s="242" t="s">
        <v>64</v>
      </c>
      <c r="C806" s="125" t="s">
        <v>970</v>
      </c>
      <c r="D806" s="103" t="s">
        <v>48</v>
      </c>
      <c r="E806" s="103">
        <v>2</v>
      </c>
      <c r="F806" s="131"/>
      <c r="G806" s="130"/>
    </row>
    <row r="807" spans="1:9" s="152" customFormat="1" ht="22.5" customHeight="1">
      <c r="A807" s="239"/>
      <c r="B807" s="242" t="s">
        <v>65</v>
      </c>
      <c r="C807" s="231" t="s">
        <v>209</v>
      </c>
      <c r="D807" s="103" t="s">
        <v>214</v>
      </c>
      <c r="E807" s="103">
        <v>1</v>
      </c>
      <c r="F807" s="139"/>
      <c r="G807" s="130"/>
      <c r="H807" s="139"/>
      <c r="I807" s="139"/>
    </row>
    <row r="808" spans="1:9" s="152" customFormat="1" ht="22.5" customHeight="1">
      <c r="A808" s="82" t="s">
        <v>343</v>
      </c>
      <c r="B808" s="491" t="s">
        <v>210</v>
      </c>
      <c r="C808" s="491"/>
      <c r="D808" s="103"/>
      <c r="E808" s="103"/>
      <c r="F808" s="139"/>
      <c r="G808" s="130"/>
      <c r="H808" s="82"/>
      <c r="I808" s="139"/>
    </row>
    <row r="809" spans="1:9" s="152" customFormat="1" ht="22.5" customHeight="1">
      <c r="A809" s="82" t="s">
        <v>802</v>
      </c>
      <c r="B809" s="489" t="s">
        <v>211</v>
      </c>
      <c r="C809" s="489"/>
      <c r="D809" s="103" t="s">
        <v>214</v>
      </c>
      <c r="E809" s="103">
        <v>1</v>
      </c>
      <c r="F809" s="139"/>
      <c r="G809" s="130"/>
      <c r="H809" s="82"/>
      <c r="I809" s="139"/>
    </row>
    <row r="810" spans="1:9" s="152" customFormat="1" ht="22.5" customHeight="1">
      <c r="A810" s="82" t="s">
        <v>803</v>
      </c>
      <c r="B810" s="489" t="s">
        <v>212</v>
      </c>
      <c r="C810" s="489"/>
      <c r="D810" s="103" t="s">
        <v>62</v>
      </c>
      <c r="E810" s="103">
        <f>E711*2</f>
        <v>4</v>
      </c>
      <c r="F810" s="139"/>
      <c r="G810" s="130"/>
      <c r="H810" s="139"/>
      <c r="I810" s="139"/>
    </row>
    <row r="811" spans="1:9" s="152" customFormat="1" ht="22.5" customHeight="1">
      <c r="A811" s="82" t="s">
        <v>342</v>
      </c>
      <c r="B811" s="511" t="s">
        <v>217</v>
      </c>
      <c r="C811" s="511"/>
      <c r="D811" s="512"/>
      <c r="E811" s="512"/>
      <c r="F811" s="139"/>
      <c r="G811" s="130"/>
      <c r="H811" s="139"/>
      <c r="I811" s="139"/>
    </row>
    <row r="812" spans="1:9" s="152" customFormat="1" ht="22.5" customHeight="1">
      <c r="A812" s="181" t="s">
        <v>341</v>
      </c>
      <c r="B812" s="552" t="s">
        <v>715</v>
      </c>
      <c r="C812" s="552"/>
      <c r="D812" s="174"/>
      <c r="E812" s="174"/>
      <c r="F812" s="139"/>
      <c r="G812" s="130"/>
      <c r="H812" s="139"/>
      <c r="I812" s="139"/>
    </row>
    <row r="813" spans="1:9" s="152" customFormat="1" ht="22.5" customHeight="1">
      <c r="A813" s="82"/>
      <c r="B813" s="147" t="s">
        <v>127</v>
      </c>
      <c r="C813" s="126" t="s">
        <v>1102</v>
      </c>
      <c r="D813" s="182" t="s">
        <v>746</v>
      </c>
      <c r="E813" s="182">
        <v>80950</v>
      </c>
      <c r="F813" s="139"/>
      <c r="G813" s="130"/>
      <c r="H813" s="139"/>
      <c r="I813" s="139"/>
    </row>
    <row r="814" spans="1:9" s="152" customFormat="1" ht="22.5" customHeight="1">
      <c r="A814" s="82"/>
      <c r="B814" s="147" t="s">
        <v>130</v>
      </c>
      <c r="C814" s="196" t="s">
        <v>846</v>
      </c>
      <c r="D814" s="331" t="s">
        <v>829</v>
      </c>
      <c r="E814" s="331">
        <v>5100</v>
      </c>
      <c r="F814" s="139"/>
      <c r="G814" s="130"/>
      <c r="H814" s="139"/>
      <c r="I814" s="139"/>
    </row>
    <row r="815" spans="1:9" s="152" customFormat="1" ht="22.5" customHeight="1">
      <c r="A815" s="82"/>
      <c r="B815" s="332" t="s">
        <v>177</v>
      </c>
      <c r="C815" s="333" t="s">
        <v>716</v>
      </c>
      <c r="D815" s="174"/>
      <c r="E815" s="174"/>
      <c r="F815" s="139"/>
      <c r="G815" s="130"/>
      <c r="H815" s="139"/>
      <c r="I815" s="139"/>
    </row>
    <row r="816" spans="1:9" s="152" customFormat="1" ht="22.5" customHeight="1">
      <c r="A816" s="82"/>
      <c r="B816" s="334" t="s">
        <v>611</v>
      </c>
      <c r="C816" s="196" t="s">
        <v>748</v>
      </c>
      <c r="D816" s="174" t="s">
        <v>606</v>
      </c>
      <c r="E816" s="174"/>
      <c r="F816" s="139"/>
      <c r="G816" s="130"/>
      <c r="H816" s="139"/>
      <c r="I816" s="139"/>
    </row>
    <row r="817" spans="1:9" s="152" customFormat="1" ht="22.5" customHeight="1">
      <c r="A817" s="82"/>
      <c r="B817" s="334" t="s">
        <v>612</v>
      </c>
      <c r="C817" s="196" t="s">
        <v>747</v>
      </c>
      <c r="D817" s="174" t="s">
        <v>606</v>
      </c>
      <c r="E817" s="335"/>
      <c r="F817" s="139"/>
      <c r="G817" s="130"/>
      <c r="H817" s="139"/>
      <c r="I817" s="139"/>
    </row>
    <row r="818" spans="1:9" s="152" customFormat="1" ht="22.5" customHeight="1">
      <c r="A818" s="82"/>
      <c r="B818" s="334" t="s">
        <v>613</v>
      </c>
      <c r="C818" s="196" t="s">
        <v>820</v>
      </c>
      <c r="D818" s="174" t="s">
        <v>606</v>
      </c>
      <c r="E818" s="335"/>
      <c r="F818" s="139"/>
      <c r="G818" s="130"/>
      <c r="H818" s="139"/>
      <c r="I818" s="139"/>
    </row>
    <row r="819" spans="1:9" s="152" customFormat="1" ht="22.5" customHeight="1">
      <c r="A819" s="82"/>
      <c r="B819" s="192" t="s">
        <v>613</v>
      </c>
      <c r="C819" s="196" t="s">
        <v>717</v>
      </c>
      <c r="D819" s="174" t="s">
        <v>598</v>
      </c>
      <c r="E819" s="174">
        <f>E678</f>
        <v>9</v>
      </c>
      <c r="F819" s="139"/>
      <c r="G819" s="130"/>
      <c r="H819" s="139"/>
      <c r="I819" s="139"/>
    </row>
    <row r="820" spans="1:9" s="152" customFormat="1" ht="22.5" customHeight="1">
      <c r="A820" s="82"/>
      <c r="B820" s="192" t="s">
        <v>614</v>
      </c>
      <c r="C820" s="196" t="s">
        <v>718</v>
      </c>
      <c r="D820" s="174"/>
      <c r="E820" s="174"/>
      <c r="F820" s="139"/>
      <c r="G820" s="130"/>
      <c r="H820" s="139"/>
      <c r="I820" s="139"/>
    </row>
    <row r="821" spans="1:9" s="152" customFormat="1" ht="22.5" customHeight="1">
      <c r="A821" s="82"/>
      <c r="B821" s="192" t="s">
        <v>127</v>
      </c>
      <c r="C821" s="196" t="s">
        <v>132</v>
      </c>
      <c r="D821" s="174" t="s">
        <v>598</v>
      </c>
      <c r="E821" s="174">
        <f>E667</f>
        <v>24</v>
      </c>
      <c r="F821" s="139"/>
      <c r="G821" s="130"/>
      <c r="H821" s="139"/>
      <c r="I821" s="139"/>
    </row>
    <row r="822" spans="1:9" s="152" customFormat="1" ht="22.5" customHeight="1">
      <c r="A822" s="82"/>
      <c r="B822" s="186" t="s">
        <v>615</v>
      </c>
      <c r="C822" s="336" t="s">
        <v>719</v>
      </c>
      <c r="D822" s="174"/>
      <c r="E822" s="174"/>
      <c r="F822" s="139"/>
      <c r="G822" s="130"/>
      <c r="H822" s="139"/>
      <c r="I822" s="139"/>
    </row>
    <row r="823" spans="1:9" s="152" customFormat="1" ht="22.5" customHeight="1">
      <c r="A823" s="82"/>
      <c r="B823" s="186" t="s">
        <v>127</v>
      </c>
      <c r="C823" s="336" t="s">
        <v>602</v>
      </c>
      <c r="D823" s="174" t="s">
        <v>48</v>
      </c>
      <c r="E823" s="174">
        <f>E685</f>
        <v>2</v>
      </c>
      <c r="F823" s="139"/>
      <c r="G823" s="130"/>
      <c r="H823" s="139"/>
      <c r="I823" s="139"/>
    </row>
    <row r="824" spans="1:9" s="152" customFormat="1" ht="22.5" customHeight="1">
      <c r="A824" s="82"/>
      <c r="B824" s="186" t="s">
        <v>130</v>
      </c>
      <c r="C824" s="336" t="s">
        <v>838</v>
      </c>
      <c r="D824" s="174" t="s">
        <v>48</v>
      </c>
      <c r="E824" s="174">
        <f>E687+E688</f>
        <v>4</v>
      </c>
      <c r="F824" s="139"/>
      <c r="G824" s="130"/>
      <c r="H824" s="139"/>
      <c r="I824" s="139"/>
    </row>
    <row r="825" spans="1:9" s="152" customFormat="1" ht="22.5" customHeight="1">
      <c r="A825" s="82"/>
      <c r="B825" s="186" t="s">
        <v>177</v>
      </c>
      <c r="C825" s="336" t="s">
        <v>607</v>
      </c>
      <c r="D825" s="174" t="s">
        <v>48</v>
      </c>
      <c r="E825" s="174">
        <f>E689/3</f>
        <v>2</v>
      </c>
      <c r="F825" s="139"/>
      <c r="G825" s="130"/>
      <c r="H825" s="139"/>
      <c r="I825" s="139"/>
    </row>
    <row r="826" spans="1:9" s="152" customFormat="1" ht="22.5" customHeight="1">
      <c r="A826" s="82"/>
      <c r="B826" s="186" t="s">
        <v>180</v>
      </c>
      <c r="C826" s="336" t="s">
        <v>839</v>
      </c>
      <c r="D826" s="174" t="s">
        <v>48</v>
      </c>
      <c r="E826" s="174">
        <f>E690/3</f>
        <v>2</v>
      </c>
      <c r="F826" s="139"/>
      <c r="G826" s="130"/>
      <c r="H826" s="139"/>
      <c r="I826" s="139"/>
    </row>
    <row r="827" spans="1:9" s="152" customFormat="1" ht="22.5" customHeight="1">
      <c r="A827" s="82"/>
      <c r="B827" s="186" t="s">
        <v>250</v>
      </c>
      <c r="C827" s="336" t="s">
        <v>132</v>
      </c>
      <c r="D827" s="174" t="s">
        <v>48</v>
      </c>
      <c r="E827" s="174">
        <f>E691/3</f>
        <v>2</v>
      </c>
      <c r="F827" s="139"/>
      <c r="G827" s="130"/>
      <c r="H827" s="139"/>
      <c r="I827" s="139"/>
    </row>
    <row r="828" spans="1:9" s="152" customFormat="1" ht="22.5" customHeight="1">
      <c r="A828" s="82"/>
      <c r="B828" s="192" t="s">
        <v>616</v>
      </c>
      <c r="C828" s="196" t="s">
        <v>720</v>
      </c>
      <c r="D828" s="174" t="s">
        <v>0</v>
      </c>
      <c r="E828" s="174">
        <f>E698+E701</f>
        <v>9</v>
      </c>
      <c r="F828" s="139"/>
      <c r="G828" s="130"/>
      <c r="H828" s="139"/>
      <c r="I828" s="139"/>
    </row>
    <row r="829" spans="1:9" s="152" customFormat="1" ht="22.5" customHeight="1">
      <c r="A829" s="82"/>
      <c r="B829" s="192" t="s">
        <v>617</v>
      </c>
      <c r="C829" s="196" t="s">
        <v>721</v>
      </c>
      <c r="D829" s="174" t="s">
        <v>598</v>
      </c>
      <c r="E829" s="174">
        <f>E709</f>
        <v>2</v>
      </c>
      <c r="F829" s="139"/>
      <c r="G829" s="130"/>
      <c r="H829" s="139"/>
      <c r="I829" s="139"/>
    </row>
    <row r="830" spans="1:9" s="152" customFormat="1" ht="22.5" customHeight="1">
      <c r="A830" s="82"/>
      <c r="B830" s="192" t="s">
        <v>722</v>
      </c>
      <c r="C830" s="196" t="s">
        <v>723</v>
      </c>
      <c r="D830" s="174" t="s">
        <v>598</v>
      </c>
      <c r="E830" s="174">
        <v>3</v>
      </c>
      <c r="F830" s="139"/>
      <c r="G830" s="130"/>
      <c r="H830" s="139"/>
      <c r="I830" s="139"/>
    </row>
    <row r="831" spans="1:9" s="152" customFormat="1" ht="22.5" customHeight="1">
      <c r="A831" s="82"/>
      <c r="B831" s="173" t="s">
        <v>618</v>
      </c>
      <c r="C831" s="126" t="s">
        <v>1005</v>
      </c>
      <c r="D831" s="99" t="s">
        <v>1002</v>
      </c>
      <c r="E831" s="99">
        <f>E832</f>
        <v>600</v>
      </c>
      <c r="F831" s="139"/>
      <c r="G831" s="130"/>
      <c r="H831" s="139"/>
      <c r="I831" s="139"/>
    </row>
    <row r="832" spans="1:9" s="152" customFormat="1" ht="22.5" customHeight="1">
      <c r="A832" s="82"/>
      <c r="B832" s="173" t="s">
        <v>725</v>
      </c>
      <c r="C832" s="196" t="s">
        <v>1008</v>
      </c>
      <c r="D832" s="331" t="s">
        <v>46</v>
      </c>
      <c r="E832" s="331">
        <v>600</v>
      </c>
      <c r="F832" s="139"/>
      <c r="G832" s="130"/>
      <c r="H832" s="139"/>
      <c r="I832" s="139"/>
    </row>
    <row r="833" spans="1:9" s="152" customFormat="1" ht="22.5" customHeight="1">
      <c r="A833" s="82"/>
      <c r="B833" s="176" t="s">
        <v>727</v>
      </c>
      <c r="C833" s="196" t="s">
        <v>726</v>
      </c>
      <c r="D833" s="174" t="s">
        <v>0</v>
      </c>
      <c r="E833" s="174">
        <v>1</v>
      </c>
      <c r="F833" s="139"/>
      <c r="G833" s="130"/>
      <c r="H833" s="139"/>
      <c r="I833" s="139"/>
    </row>
    <row r="834" spans="1:9" s="152" customFormat="1" ht="22.5" customHeight="1">
      <c r="A834" s="82"/>
      <c r="B834" s="173" t="s">
        <v>729</v>
      </c>
      <c r="C834" s="196" t="s">
        <v>728</v>
      </c>
      <c r="D834" s="518" t="s">
        <v>114</v>
      </c>
      <c r="E834" s="518"/>
      <c r="F834" s="139"/>
      <c r="G834" s="130"/>
      <c r="H834" s="139"/>
      <c r="I834" s="139"/>
    </row>
    <row r="835" spans="1:9" s="152" customFormat="1" ht="22.5" customHeight="1">
      <c r="A835" s="82"/>
      <c r="B835" s="173" t="s">
        <v>730</v>
      </c>
      <c r="C835" s="196" t="s">
        <v>844</v>
      </c>
      <c r="D835" s="63" t="s">
        <v>46</v>
      </c>
      <c r="E835" s="63">
        <v>20</v>
      </c>
      <c r="F835" s="139"/>
      <c r="G835" s="130"/>
      <c r="H835" s="139"/>
      <c r="I835" s="139"/>
    </row>
    <row r="836" spans="1:9" s="152" customFormat="1" ht="22.5" customHeight="1">
      <c r="A836" s="82"/>
      <c r="B836" s="173" t="s">
        <v>732</v>
      </c>
      <c r="C836" s="196" t="s">
        <v>847</v>
      </c>
      <c r="D836" s="174" t="s">
        <v>95</v>
      </c>
      <c r="E836" s="174">
        <v>1</v>
      </c>
      <c r="F836" s="139"/>
      <c r="G836" s="130"/>
      <c r="H836" s="139"/>
      <c r="I836" s="139"/>
    </row>
    <row r="837" spans="1:9" s="152" customFormat="1" ht="22.5" customHeight="1">
      <c r="A837" s="82"/>
      <c r="B837" s="176" t="s">
        <v>734</v>
      </c>
      <c r="C837" s="196" t="s">
        <v>731</v>
      </c>
      <c r="D837" s="174" t="s">
        <v>95</v>
      </c>
      <c r="E837" s="174">
        <v>1</v>
      </c>
      <c r="F837" s="139"/>
      <c r="G837" s="130"/>
      <c r="H837" s="139"/>
      <c r="I837" s="139"/>
    </row>
    <row r="838" spans="1:9" s="152" customFormat="1" ht="22.5" customHeight="1">
      <c r="A838" s="82"/>
      <c r="B838" s="147" t="s">
        <v>736</v>
      </c>
      <c r="C838" s="196" t="s">
        <v>733</v>
      </c>
      <c r="D838" s="174" t="s">
        <v>46</v>
      </c>
      <c r="E838" s="331">
        <v>600</v>
      </c>
      <c r="F838" s="139"/>
      <c r="G838" s="130"/>
      <c r="H838" s="139"/>
      <c r="I838" s="139"/>
    </row>
    <row r="839" spans="1:9" s="152" customFormat="1" ht="22.5" customHeight="1">
      <c r="A839" s="82"/>
      <c r="B839" s="147" t="s">
        <v>738</v>
      </c>
      <c r="C839" s="196" t="s">
        <v>735</v>
      </c>
      <c r="D839" s="174" t="s">
        <v>95</v>
      </c>
      <c r="E839" s="174">
        <v>1</v>
      </c>
      <c r="F839" s="139"/>
      <c r="G839" s="130"/>
      <c r="H839" s="139"/>
      <c r="I839" s="139"/>
    </row>
    <row r="840" spans="1:9" s="152" customFormat="1" ht="22.5" customHeight="1">
      <c r="A840" s="82"/>
      <c r="B840" s="173" t="s">
        <v>740</v>
      </c>
      <c r="C840" s="196" t="s">
        <v>831</v>
      </c>
      <c r="D840" s="174" t="s">
        <v>95</v>
      </c>
      <c r="E840" s="174">
        <v>1</v>
      </c>
      <c r="F840" s="139"/>
      <c r="G840" s="130"/>
      <c r="H840" s="139"/>
      <c r="I840" s="139"/>
    </row>
    <row r="841" spans="1:9" s="152" customFormat="1" ht="22.5" customHeight="1">
      <c r="A841" s="82"/>
      <c r="B841" s="173" t="s">
        <v>742</v>
      </c>
      <c r="C841" s="196" t="s">
        <v>739</v>
      </c>
      <c r="D841" s="174" t="s">
        <v>95</v>
      </c>
      <c r="E841" s="174">
        <v>1</v>
      </c>
      <c r="F841" s="139"/>
      <c r="G841" s="130"/>
      <c r="H841" s="139"/>
      <c r="I841" s="139"/>
    </row>
    <row r="842" spans="1:9" s="152" customFormat="1" ht="22.5" customHeight="1">
      <c r="A842" s="82"/>
      <c r="B842" s="176" t="s">
        <v>744</v>
      </c>
      <c r="C842" s="196" t="s">
        <v>741</v>
      </c>
      <c r="D842" s="174" t="s">
        <v>95</v>
      </c>
      <c r="E842" s="174">
        <v>1</v>
      </c>
      <c r="F842" s="139"/>
      <c r="G842" s="130"/>
      <c r="H842" s="139"/>
      <c r="I842" s="139"/>
    </row>
    <row r="843" spans="1:9" s="152" customFormat="1" ht="22.5" customHeight="1">
      <c r="A843" s="82"/>
      <c r="B843" s="176" t="s">
        <v>756</v>
      </c>
      <c r="C843" s="196" t="s">
        <v>743</v>
      </c>
      <c r="D843" s="174" t="s">
        <v>95</v>
      </c>
      <c r="E843" s="174">
        <v>1</v>
      </c>
      <c r="F843" s="139"/>
      <c r="G843" s="130"/>
      <c r="H843" s="139"/>
      <c r="I843" s="139"/>
    </row>
    <row r="844" spans="1:9" s="152" customFormat="1" ht="22.5" customHeight="1">
      <c r="A844" s="82"/>
      <c r="B844" s="176" t="s">
        <v>757</v>
      </c>
      <c r="C844" s="196" t="s">
        <v>755</v>
      </c>
      <c r="D844" s="174" t="s">
        <v>0</v>
      </c>
      <c r="E844" s="174">
        <v>1</v>
      </c>
      <c r="F844" s="139"/>
      <c r="G844" s="130"/>
      <c r="H844" s="139"/>
      <c r="I844" s="139"/>
    </row>
    <row r="845" spans="1:9" s="152" customFormat="1" ht="22.5" customHeight="1">
      <c r="A845" s="82"/>
      <c r="B845" s="176" t="s">
        <v>845</v>
      </c>
      <c r="C845" s="196" t="s">
        <v>753</v>
      </c>
      <c r="D845" s="174" t="s">
        <v>0</v>
      </c>
      <c r="E845" s="174">
        <v>4</v>
      </c>
      <c r="F845" s="139"/>
      <c r="G845" s="130"/>
      <c r="H845" s="139"/>
      <c r="I845" s="139"/>
    </row>
    <row r="846" spans="1:9" s="152" customFormat="1" ht="22.5" customHeight="1">
      <c r="A846" s="82"/>
      <c r="B846" s="242" t="s">
        <v>1007</v>
      </c>
      <c r="C846" s="196" t="s">
        <v>754</v>
      </c>
      <c r="D846" s="174" t="s">
        <v>0</v>
      </c>
      <c r="E846" s="174">
        <v>1</v>
      </c>
      <c r="F846" s="139"/>
      <c r="G846" s="130"/>
      <c r="H846" s="139"/>
      <c r="I846" s="139"/>
    </row>
    <row r="847" spans="1:9" s="152" customFormat="1" ht="22.5" customHeight="1">
      <c r="A847" s="82" t="s">
        <v>340</v>
      </c>
      <c r="B847" s="489" t="s">
        <v>1175</v>
      </c>
      <c r="C847" s="489"/>
      <c r="D847" s="240"/>
      <c r="E847" s="240"/>
      <c r="F847" s="139"/>
      <c r="G847" s="130"/>
      <c r="H847" s="139"/>
      <c r="I847" s="139"/>
    </row>
    <row r="848" spans="1:9" s="152" customFormat="1" ht="22.5" customHeight="1">
      <c r="A848" s="82"/>
      <c r="B848" s="97" t="s">
        <v>611</v>
      </c>
      <c r="C848" s="82" t="s">
        <v>750</v>
      </c>
      <c r="D848" s="63" t="s">
        <v>5</v>
      </c>
      <c r="E848" s="63">
        <v>1</v>
      </c>
      <c r="F848" s="139"/>
      <c r="G848" s="130"/>
      <c r="H848" s="139"/>
      <c r="I848" s="139"/>
    </row>
    <row r="849" spans="1:13" s="152" customFormat="1" ht="22.5" customHeight="1">
      <c r="A849" s="82"/>
      <c r="B849" s="97" t="s">
        <v>612</v>
      </c>
      <c r="C849" s="82" t="s">
        <v>751</v>
      </c>
      <c r="D849" s="63" t="s">
        <v>5</v>
      </c>
      <c r="E849" s="63">
        <v>1</v>
      </c>
      <c r="F849" s="139"/>
      <c r="G849" s="130"/>
      <c r="H849" s="139"/>
      <c r="I849" s="139"/>
    </row>
    <row r="850" spans="1:13" s="152" customFormat="1" ht="22.5" customHeight="1">
      <c r="A850" s="82"/>
      <c r="B850" s="97" t="s">
        <v>613</v>
      </c>
      <c r="C850" s="82" t="s">
        <v>752</v>
      </c>
      <c r="D850" s="63" t="s">
        <v>5</v>
      </c>
      <c r="E850" s="63">
        <v>1</v>
      </c>
      <c r="F850" s="139"/>
      <c r="G850" s="130"/>
      <c r="H850" s="139"/>
      <c r="I850" s="139"/>
    </row>
    <row r="851" spans="1:13" s="152" customFormat="1" ht="22.5" customHeight="1">
      <c r="A851" s="131"/>
      <c r="B851" s="97" t="s">
        <v>614</v>
      </c>
      <c r="C851" s="82" t="s">
        <v>1244</v>
      </c>
      <c r="D851" s="63" t="s">
        <v>62</v>
      </c>
      <c r="E851" s="63">
        <v>1</v>
      </c>
      <c r="F851" s="139"/>
      <c r="G851" s="130"/>
      <c r="H851" s="139"/>
      <c r="I851" s="139"/>
    </row>
    <row r="852" spans="1:13" s="152" customFormat="1" ht="22.5" customHeight="1">
      <c r="A852" s="131"/>
      <c r="B852" s="97" t="s">
        <v>615</v>
      </c>
      <c r="C852" s="82" t="s">
        <v>833</v>
      </c>
      <c r="D852" s="63" t="s">
        <v>0</v>
      </c>
      <c r="E852" s="63">
        <v>1</v>
      </c>
      <c r="F852" s="139"/>
      <c r="G852" s="130"/>
      <c r="H852" s="139"/>
      <c r="I852" s="139"/>
    </row>
    <row r="853" spans="1:13" s="152" customFormat="1" ht="22.5" customHeight="1">
      <c r="A853" s="82" t="s">
        <v>819</v>
      </c>
      <c r="B853" s="513" t="s">
        <v>834</v>
      </c>
      <c r="C853" s="513"/>
      <c r="D853" s="99" t="s">
        <v>62</v>
      </c>
      <c r="E853" s="99">
        <v>1</v>
      </c>
      <c r="F853" s="139"/>
      <c r="G853" s="130"/>
      <c r="H853" s="139"/>
      <c r="I853" s="139"/>
    </row>
    <row r="854" spans="1:13" s="152" customFormat="1" ht="22.5" customHeight="1">
      <c r="A854" s="82"/>
      <c r="B854" s="337" t="s">
        <v>611</v>
      </c>
      <c r="C854" s="126" t="s">
        <v>835</v>
      </c>
      <c r="D854" s="99" t="s">
        <v>832</v>
      </c>
      <c r="E854" s="99">
        <v>2</v>
      </c>
      <c r="F854" s="139"/>
      <c r="G854" s="130"/>
      <c r="H854" s="139"/>
      <c r="I854" s="139"/>
    </row>
    <row r="855" spans="1:13" s="152" customFormat="1" ht="22.5" customHeight="1">
      <c r="A855" s="82"/>
      <c r="B855" s="337" t="s">
        <v>612</v>
      </c>
      <c r="C855" s="126" t="s">
        <v>836</v>
      </c>
      <c r="D855" s="99" t="s">
        <v>832</v>
      </c>
      <c r="E855" s="99">
        <v>1</v>
      </c>
      <c r="F855" s="139"/>
      <c r="G855" s="130"/>
      <c r="H855" s="139"/>
      <c r="I855" s="139"/>
    </row>
    <row r="856" spans="1:13" s="152" customFormat="1" ht="22.5" customHeight="1">
      <c r="A856" s="82" t="s">
        <v>927</v>
      </c>
      <c r="B856" s="502" t="s">
        <v>921</v>
      </c>
      <c r="C856" s="502"/>
      <c r="D856" s="240"/>
      <c r="E856" s="240"/>
      <c r="F856" s="139"/>
      <c r="G856" s="130"/>
      <c r="H856" s="139"/>
      <c r="I856" s="139"/>
    </row>
    <row r="857" spans="1:13" ht="22.5" customHeight="1">
      <c r="A857" s="82"/>
      <c r="B857" s="97" t="s">
        <v>611</v>
      </c>
      <c r="C857" s="230" t="s">
        <v>922</v>
      </c>
      <c r="D857" s="63" t="s">
        <v>5</v>
      </c>
      <c r="E857" s="63">
        <v>1</v>
      </c>
      <c r="F857" s="131"/>
      <c r="G857" s="130"/>
    </row>
    <row r="858" spans="1:13" ht="22.5" customHeight="1">
      <c r="A858" s="82"/>
      <c r="B858" s="97" t="s">
        <v>612</v>
      </c>
      <c r="C858" s="230" t="s">
        <v>923</v>
      </c>
      <c r="D858" s="63" t="s">
        <v>5</v>
      </c>
      <c r="E858" s="63">
        <v>1</v>
      </c>
      <c r="F858" s="131"/>
      <c r="G858" s="130"/>
    </row>
    <row r="859" spans="1:13" ht="22.5" customHeight="1">
      <c r="A859" s="82" t="s">
        <v>928</v>
      </c>
      <c r="B859" s="502" t="s">
        <v>1150</v>
      </c>
      <c r="C859" s="502"/>
      <c r="D859" s="63" t="s">
        <v>4</v>
      </c>
      <c r="E859" s="63">
        <v>2</v>
      </c>
      <c r="F859" s="131"/>
      <c r="G859" s="130"/>
    </row>
    <row r="860" spans="1:13" ht="22.5" customHeight="1">
      <c r="A860" s="76" t="s">
        <v>1232</v>
      </c>
      <c r="B860" s="489" t="s">
        <v>1226</v>
      </c>
      <c r="C860" s="489"/>
      <c r="D860" s="103" t="s">
        <v>829</v>
      </c>
      <c r="E860" s="103">
        <v>10120</v>
      </c>
      <c r="F860" s="131"/>
      <c r="G860" s="130"/>
      <c r="M860" s="150">
        <f>2034.28*0.5</f>
        <v>1017.14</v>
      </c>
    </row>
    <row r="861" spans="1:13" ht="22.5" customHeight="1">
      <c r="A861" s="76" t="s">
        <v>1233</v>
      </c>
      <c r="B861" s="489" t="s">
        <v>1227</v>
      </c>
      <c r="C861" s="489"/>
      <c r="D861" s="103" t="s">
        <v>95</v>
      </c>
      <c r="E861" s="103">
        <v>1</v>
      </c>
      <c r="F861" s="131"/>
      <c r="G861" s="130"/>
    </row>
    <row r="862" spans="1:13" ht="22.5" customHeight="1">
      <c r="A862" s="76" t="s">
        <v>1234</v>
      </c>
      <c r="B862" s="489" t="s">
        <v>1228</v>
      </c>
      <c r="C862" s="489"/>
      <c r="D862" s="103" t="s">
        <v>95</v>
      </c>
      <c r="E862" s="103">
        <v>1</v>
      </c>
      <c r="F862" s="131"/>
      <c r="G862" s="130"/>
    </row>
    <row r="863" spans="1:13" ht="22.5" customHeight="1">
      <c r="A863" s="82" t="s">
        <v>339</v>
      </c>
      <c r="B863" s="491" t="s">
        <v>227</v>
      </c>
      <c r="C863" s="491"/>
      <c r="D863" s="103"/>
      <c r="E863" s="103"/>
      <c r="F863" s="131"/>
      <c r="G863" s="130"/>
    </row>
    <row r="864" spans="1:13" ht="22.5" customHeight="1">
      <c r="A864" s="67" t="s">
        <v>338</v>
      </c>
      <c r="B864" s="489" t="s">
        <v>236</v>
      </c>
      <c r="C864" s="489"/>
      <c r="D864" s="103" t="s">
        <v>214</v>
      </c>
      <c r="E864" s="103">
        <v>1</v>
      </c>
      <c r="F864" s="131"/>
      <c r="G864" s="130"/>
    </row>
    <row r="865" spans="1:9" ht="22.5" customHeight="1">
      <c r="A865" s="67" t="s">
        <v>336</v>
      </c>
      <c r="B865" s="489" t="s">
        <v>272</v>
      </c>
      <c r="C865" s="489"/>
      <c r="D865" s="103" t="s">
        <v>214</v>
      </c>
      <c r="E865" s="103">
        <v>1</v>
      </c>
      <c r="F865" s="131"/>
      <c r="G865" s="130"/>
    </row>
    <row r="866" spans="1:9" ht="22.5" customHeight="1">
      <c r="A866" s="67" t="s">
        <v>337</v>
      </c>
      <c r="B866" s="489" t="str">
        <f>B600</f>
        <v xml:space="preserve">Complete solar system (1kW solar panel) including 12V VRLA maintenace free battery and other accessories for Substation emergency DC Lighting </v>
      </c>
      <c r="C866" s="489"/>
      <c r="D866" s="103" t="s">
        <v>95</v>
      </c>
      <c r="E866" s="103">
        <v>1</v>
      </c>
      <c r="F866" s="131"/>
      <c r="G866" s="130"/>
    </row>
    <row r="867" spans="1:9" ht="22.5" customHeight="1">
      <c r="A867" s="82" t="s">
        <v>335</v>
      </c>
      <c r="B867" s="517" t="s">
        <v>777</v>
      </c>
      <c r="C867" s="517"/>
      <c r="D867" s="103"/>
      <c r="E867" s="103"/>
      <c r="F867" s="131"/>
      <c r="G867" s="130"/>
    </row>
    <row r="868" spans="1:9" ht="22.5" customHeight="1">
      <c r="A868" s="82" t="s">
        <v>804</v>
      </c>
      <c r="B868" s="489" t="s">
        <v>229</v>
      </c>
      <c r="C868" s="489"/>
      <c r="D868" s="103" t="s">
        <v>214</v>
      </c>
      <c r="E868" s="103">
        <v>1</v>
      </c>
      <c r="F868" s="131"/>
      <c r="G868" s="130"/>
    </row>
    <row r="869" spans="1:9" ht="22.5" customHeight="1">
      <c r="A869" s="82" t="s">
        <v>805</v>
      </c>
      <c r="B869" s="489" t="s">
        <v>808</v>
      </c>
      <c r="C869" s="489"/>
      <c r="D869" s="103" t="s">
        <v>214</v>
      </c>
      <c r="E869" s="103">
        <v>1</v>
      </c>
      <c r="F869" s="82"/>
      <c r="G869" s="130"/>
      <c r="H869" s="82"/>
    </row>
    <row r="870" spans="1:9" ht="22.5" customHeight="1">
      <c r="A870" s="82" t="s">
        <v>806</v>
      </c>
      <c r="B870" s="489" t="s">
        <v>319</v>
      </c>
      <c r="C870" s="489"/>
      <c r="D870" s="103" t="s">
        <v>214</v>
      </c>
      <c r="E870" s="103">
        <v>1</v>
      </c>
      <c r="F870" s="82"/>
      <c r="G870" s="130"/>
      <c r="H870" s="82"/>
    </row>
    <row r="871" spans="1:9" ht="22.5" customHeight="1">
      <c r="A871" s="82" t="s">
        <v>807</v>
      </c>
      <c r="B871" s="489" t="s">
        <v>1178</v>
      </c>
      <c r="C871" s="489"/>
      <c r="D871" s="237" t="s">
        <v>95</v>
      </c>
      <c r="E871" s="237">
        <v>1</v>
      </c>
      <c r="F871" s="82"/>
      <c r="G871" s="130"/>
      <c r="H871" s="82"/>
    </row>
    <row r="872" spans="1:9" s="152" customFormat="1" ht="22.5" customHeight="1">
      <c r="A872" s="153" t="s">
        <v>629</v>
      </c>
      <c r="B872" s="154"/>
      <c r="C872" s="155"/>
      <c r="D872" s="103"/>
      <c r="E872" s="103"/>
      <c r="F872" s="330"/>
      <c r="G872" s="373"/>
      <c r="H872" s="348"/>
      <c r="I872" s="139"/>
    </row>
    <row r="873" spans="1:9" ht="22.5" customHeight="1">
      <c r="A873" s="153" t="s">
        <v>1254</v>
      </c>
      <c r="B873" s="154"/>
      <c r="C873" s="155"/>
      <c r="D873" s="117"/>
      <c r="E873" s="103"/>
      <c r="F873" s="131"/>
      <c r="G873" s="369"/>
    </row>
    <row r="874" spans="1:9" ht="22.5" customHeight="1">
      <c r="A874" s="239"/>
      <c r="B874" s="97"/>
      <c r="C874" s="69"/>
      <c r="D874" s="239"/>
      <c r="E874" s="239"/>
      <c r="F874" s="131"/>
      <c r="G874" s="369"/>
    </row>
    <row r="875" spans="1:9" s="133" customFormat="1" ht="22.5" customHeight="1">
      <c r="A875" s="490" t="s">
        <v>346</v>
      </c>
      <c r="B875" s="490"/>
      <c r="C875" s="490"/>
      <c r="D875" s="490"/>
      <c r="E875" s="490"/>
      <c r="F875" s="70"/>
      <c r="G875" s="374"/>
      <c r="H875" s="70"/>
      <c r="I875" s="70"/>
    </row>
    <row r="876" spans="1:9" s="133" customFormat="1" ht="22.5" customHeight="1">
      <c r="A876" s="131"/>
      <c r="B876" s="242"/>
      <c r="C876" s="131"/>
      <c r="D876" s="70"/>
      <c r="E876" s="70"/>
      <c r="F876" s="70"/>
      <c r="G876" s="374"/>
      <c r="H876" s="70"/>
      <c r="I876" s="70"/>
    </row>
    <row r="877" spans="1:9" ht="22.5" customHeight="1">
      <c r="A877" s="499" t="s">
        <v>245</v>
      </c>
      <c r="B877" s="499" t="s">
        <v>246</v>
      </c>
      <c r="C877" s="499"/>
      <c r="D877" s="481" t="s">
        <v>1</v>
      </c>
      <c r="E877" s="481" t="s">
        <v>12</v>
      </c>
      <c r="F877" s="479" t="s">
        <v>13</v>
      </c>
      <c r="G877" s="479"/>
      <c r="H877" s="478" t="s">
        <v>18</v>
      </c>
      <c r="I877" s="478"/>
    </row>
    <row r="878" spans="1:9" ht="22.5" customHeight="1">
      <c r="A878" s="499"/>
      <c r="B878" s="499"/>
      <c r="C878" s="499"/>
      <c r="D878" s="481"/>
      <c r="E878" s="481"/>
      <c r="F878" s="229" t="s">
        <v>10</v>
      </c>
      <c r="G878" s="370" t="s">
        <v>19</v>
      </c>
      <c r="H878" s="347" t="s">
        <v>10</v>
      </c>
      <c r="I878" s="347" t="s">
        <v>19</v>
      </c>
    </row>
    <row r="879" spans="1:9" ht="22.5" customHeight="1">
      <c r="A879" s="499"/>
      <c r="B879" s="499"/>
      <c r="C879" s="499"/>
      <c r="D879" s="481"/>
      <c r="E879" s="481"/>
      <c r="F879" s="229"/>
      <c r="G879" s="370"/>
      <c r="H879" s="347" t="s">
        <v>20</v>
      </c>
      <c r="I879" s="347" t="s">
        <v>20</v>
      </c>
    </row>
    <row r="880" spans="1:9" ht="22.5" customHeight="1">
      <c r="A880" s="499"/>
      <c r="B880" s="499"/>
      <c r="C880" s="499"/>
      <c r="D880" s="481"/>
      <c r="E880" s="324" t="s">
        <v>15</v>
      </c>
      <c r="F880" s="325" t="s">
        <v>16</v>
      </c>
      <c r="G880" s="371" t="s">
        <v>17</v>
      </c>
      <c r="H880" s="326" t="s">
        <v>22</v>
      </c>
      <c r="I880" s="326" t="s">
        <v>23</v>
      </c>
    </row>
    <row r="881" spans="1:8" ht="22.5" customHeight="1">
      <c r="A881" s="235" t="s">
        <v>347</v>
      </c>
      <c r="B881" s="496" t="s">
        <v>3</v>
      </c>
      <c r="C881" s="496"/>
      <c r="D881" s="496"/>
      <c r="E881" s="496"/>
      <c r="F881" s="82"/>
      <c r="G881" s="130"/>
      <c r="H881" s="82"/>
    </row>
    <row r="882" spans="1:8" ht="22.5" customHeight="1">
      <c r="A882" s="131"/>
      <c r="B882" s="497" t="s">
        <v>114</v>
      </c>
      <c r="C882" s="497"/>
      <c r="D882" s="497"/>
      <c r="E882" s="497"/>
      <c r="F882" s="82"/>
      <c r="G882" s="130"/>
      <c r="H882" s="82"/>
    </row>
    <row r="883" spans="1:8" ht="22.5" customHeight="1">
      <c r="A883" s="131"/>
      <c r="B883" s="242"/>
      <c r="C883" s="131"/>
      <c r="D883" s="70"/>
      <c r="E883" s="70"/>
      <c r="F883" s="82"/>
      <c r="G883" s="130"/>
      <c r="H883" s="82"/>
    </row>
    <row r="884" spans="1:8" ht="22.5" customHeight="1">
      <c r="A884" s="135" t="s">
        <v>348</v>
      </c>
      <c r="B884" s="498" t="s">
        <v>89</v>
      </c>
      <c r="C884" s="498"/>
      <c r="D884" s="498"/>
      <c r="E884" s="498"/>
      <c r="F884" s="82"/>
      <c r="G884" s="130"/>
      <c r="H884" s="82"/>
    </row>
    <row r="885" spans="1:8" ht="22.5" customHeight="1">
      <c r="A885" s="499" t="s">
        <v>349</v>
      </c>
      <c r="B885" s="500" t="s">
        <v>253</v>
      </c>
      <c r="C885" s="500"/>
      <c r="D885" s="239"/>
      <c r="E885" s="239"/>
      <c r="F885" s="82"/>
      <c r="G885" s="130"/>
      <c r="H885" s="82"/>
    </row>
    <row r="886" spans="1:8" ht="22.5" customHeight="1">
      <c r="A886" s="499"/>
      <c r="B886" s="118" t="s">
        <v>177</v>
      </c>
      <c r="C886" s="232" t="s">
        <v>249</v>
      </c>
      <c r="D886" s="239" t="s">
        <v>48</v>
      </c>
      <c r="E886" s="239">
        <v>2</v>
      </c>
      <c r="F886" s="82"/>
      <c r="G886" s="130"/>
      <c r="H886" s="82"/>
    </row>
    <row r="887" spans="1:8" ht="22.5" customHeight="1">
      <c r="A887" s="499"/>
      <c r="B887" s="500" t="s">
        <v>256</v>
      </c>
      <c r="C887" s="500"/>
      <c r="D887" s="239"/>
      <c r="E887" s="239"/>
      <c r="F887" s="82"/>
      <c r="G887" s="130"/>
      <c r="H887" s="82"/>
    </row>
    <row r="888" spans="1:8" ht="22.5" customHeight="1">
      <c r="A888" s="499"/>
      <c r="B888" s="242" t="s">
        <v>63</v>
      </c>
      <c r="C888" s="62" t="str">
        <f t="shared" ref="C888:C898" si="2">C354</f>
        <v>145kV, 2500A, 40kA/3s, three phase Enclosure double busbar</v>
      </c>
      <c r="D888" s="239" t="s">
        <v>5</v>
      </c>
      <c r="E888" s="239">
        <v>1</v>
      </c>
      <c r="F888" s="82"/>
      <c r="G888" s="130"/>
      <c r="H888" s="82"/>
    </row>
    <row r="889" spans="1:8" ht="22.5" customHeight="1">
      <c r="A889" s="499"/>
      <c r="B889" s="242" t="s">
        <v>64</v>
      </c>
      <c r="C889" s="62" t="str">
        <f t="shared" si="2"/>
        <v>145kV, 1600A, 40kA/3s, three phase, single pole operation circuit breaker complete with spring-stored energy operating mechanism</v>
      </c>
      <c r="D889" s="239" t="s">
        <v>4</v>
      </c>
      <c r="E889" s="239">
        <v>1</v>
      </c>
      <c r="F889" s="82"/>
      <c r="G889" s="130"/>
      <c r="H889" s="82"/>
    </row>
    <row r="890" spans="1:8" ht="22.5" customHeight="1">
      <c r="A890" s="499"/>
      <c r="B890" s="242" t="s">
        <v>65</v>
      </c>
      <c r="C890" s="62" t="str">
        <f t="shared" si="2"/>
        <v>145kV, 1600A, 40kA/3s, three phase busbar disconnector complete with motor operating mechanism</v>
      </c>
      <c r="D890" s="239" t="s">
        <v>48</v>
      </c>
      <c r="E890" s="239">
        <v>2</v>
      </c>
      <c r="F890" s="82"/>
      <c r="G890" s="130"/>
      <c r="H890" s="82"/>
    </row>
    <row r="891" spans="1:8" ht="22.5" customHeight="1">
      <c r="A891" s="499"/>
      <c r="B891" s="242" t="s">
        <v>66</v>
      </c>
      <c r="C891" s="62" t="str">
        <f t="shared" si="2"/>
        <v>145kV, 40kA/3s, three phase, three position earth switch complete with motor operating mechanism at both sides of CB</v>
      </c>
      <c r="D891" s="239" t="s">
        <v>60</v>
      </c>
      <c r="E891" s="239">
        <v>2</v>
      </c>
      <c r="F891" s="82"/>
      <c r="G891" s="130"/>
      <c r="H891" s="82"/>
    </row>
    <row r="892" spans="1:8" ht="22.5" customHeight="1">
      <c r="A892" s="499"/>
      <c r="B892" s="242" t="s">
        <v>67</v>
      </c>
      <c r="C892" s="62" t="str">
        <f t="shared" si="2"/>
        <v>145kV, 1600A, 40kA/3s three phase line disconnector integral with high speed earth switch complete with motor operating mechanism</v>
      </c>
      <c r="D892" s="239" t="s">
        <v>4</v>
      </c>
      <c r="E892" s="239">
        <v>1</v>
      </c>
      <c r="F892" s="82"/>
      <c r="G892" s="130"/>
      <c r="H892" s="82"/>
    </row>
    <row r="893" spans="1:8" ht="22.5" customHeight="1">
      <c r="A893" s="499"/>
      <c r="B893" s="242" t="s">
        <v>68</v>
      </c>
      <c r="C893" s="62" t="str">
        <f t="shared" si="2"/>
        <v>145kV, 40kA/3s single phase, 5-core, current transformer</v>
      </c>
      <c r="D893" s="239" t="s">
        <v>62</v>
      </c>
      <c r="E893" s="239">
        <v>3</v>
      </c>
      <c r="F893" s="82"/>
      <c r="G893" s="130"/>
      <c r="H893" s="82"/>
    </row>
    <row r="894" spans="1:8" ht="22.5" customHeight="1">
      <c r="A894" s="499"/>
      <c r="B894" s="242" t="s">
        <v>69</v>
      </c>
      <c r="C894" s="62" t="str">
        <f t="shared" si="2"/>
        <v>145kV single phase voltage transformer 2 core,  Class 0.2 for Metering and Class 3P for Protection</v>
      </c>
      <c r="D894" s="239" t="s">
        <v>62</v>
      </c>
      <c r="E894" s="239">
        <v>3</v>
      </c>
      <c r="F894" s="82"/>
      <c r="G894" s="130"/>
      <c r="H894" s="82"/>
    </row>
    <row r="895" spans="1:8" ht="22.5" customHeight="1">
      <c r="A895" s="499"/>
      <c r="B895" s="242" t="s">
        <v>70</v>
      </c>
      <c r="C895" s="62" t="str">
        <f t="shared" si="2"/>
        <v>145kV Gas Insulated Line (GIL) with GIS-to-AIR Bushing, terminating chambers complete with support structure, etc. for incoming line feeder.</v>
      </c>
      <c r="D895" s="495" t="str">
        <f>D17</f>
        <v>Lot</v>
      </c>
      <c r="E895" s="495">
        <f>E17</f>
        <v>1</v>
      </c>
      <c r="F895" s="82"/>
      <c r="G895" s="130"/>
      <c r="H895" s="82"/>
    </row>
    <row r="896" spans="1:8" ht="22.5" customHeight="1">
      <c r="A896" s="499"/>
      <c r="B896" s="242"/>
      <c r="C896" s="62" t="str">
        <f t="shared" si="2"/>
        <v xml:space="preserve">The Length of GIL shall be different for different bay as per actual design </v>
      </c>
      <c r="D896" s="495"/>
      <c r="E896" s="495"/>
      <c r="F896" s="82"/>
      <c r="G896" s="130"/>
      <c r="H896" s="82"/>
    </row>
    <row r="897" spans="1:8" ht="22.5" customHeight="1">
      <c r="A897" s="499"/>
      <c r="B897" s="242" t="s">
        <v>71</v>
      </c>
      <c r="C897" s="62" t="str">
        <f t="shared" si="2"/>
        <v>Local Control Cubicle</v>
      </c>
      <c r="D897" s="239" t="s">
        <v>48</v>
      </c>
      <c r="E897" s="239">
        <v>1</v>
      </c>
      <c r="F897" s="82"/>
      <c r="G897" s="130"/>
      <c r="H897" s="82"/>
    </row>
    <row r="898" spans="1:8" ht="22.5" customHeight="1">
      <c r="A898" s="499"/>
      <c r="B898" s="242" t="s">
        <v>72</v>
      </c>
      <c r="C898" s="62" t="str">
        <f t="shared" si="2"/>
        <v>Complete set of miscellaneous items required for safe and efficient operation of the switchgear, terminal arrangements for GIL, busbar end covers or link to adjacent switchgear panel, cables, metal support structure, grounding, etc. as appropriate</v>
      </c>
      <c r="D898" s="239" t="s">
        <v>5</v>
      </c>
      <c r="E898" s="239">
        <v>1</v>
      </c>
      <c r="F898" s="82"/>
      <c r="G898" s="130"/>
      <c r="H898" s="82"/>
    </row>
    <row r="899" spans="1:8" ht="22.5" customHeight="1">
      <c r="A899" s="499" t="s">
        <v>350</v>
      </c>
      <c r="B899" s="500" t="s">
        <v>254</v>
      </c>
      <c r="C899" s="500"/>
      <c r="D899" s="239"/>
      <c r="E899" s="239"/>
      <c r="F899" s="82"/>
      <c r="G899" s="130"/>
      <c r="H899" s="82"/>
    </row>
    <row r="900" spans="1:8" ht="22.5" customHeight="1">
      <c r="A900" s="499"/>
      <c r="B900" s="118" t="s">
        <v>177</v>
      </c>
      <c r="C900" s="232" t="s">
        <v>249</v>
      </c>
      <c r="D900" s="239" t="s">
        <v>48</v>
      </c>
      <c r="E900" s="239">
        <v>2</v>
      </c>
      <c r="F900" s="82"/>
      <c r="G900" s="130"/>
      <c r="H900" s="82"/>
    </row>
    <row r="901" spans="1:8" ht="22.5" customHeight="1">
      <c r="A901" s="499"/>
      <c r="B901" s="500" t="s">
        <v>255</v>
      </c>
      <c r="C901" s="500"/>
      <c r="D901" s="239"/>
      <c r="E901" s="239"/>
      <c r="F901" s="82"/>
      <c r="G901" s="130"/>
      <c r="H901" s="82"/>
    </row>
    <row r="902" spans="1:8" ht="22.5" customHeight="1">
      <c r="A902" s="499"/>
      <c r="B902" s="242" t="s">
        <v>63</v>
      </c>
      <c r="C902" s="62" t="str">
        <f t="shared" ref="C902:C912" si="3">C368</f>
        <v>145kV,2500A, 40kA/3s, three phase Enclosure double busbar</v>
      </c>
      <c r="D902" s="239" t="s">
        <v>5</v>
      </c>
      <c r="E902" s="239">
        <v>1</v>
      </c>
      <c r="F902" s="82"/>
      <c r="G902" s="130"/>
      <c r="H902" s="82"/>
    </row>
    <row r="903" spans="1:8" ht="22.5" customHeight="1">
      <c r="A903" s="499"/>
      <c r="B903" s="242" t="s">
        <v>64</v>
      </c>
      <c r="C903" s="62" t="str">
        <f t="shared" si="3"/>
        <v>145kV, 1600A, 40kA/3s, three phase, Gang pole operation circuit breaker complete with spring-stored energy operating mechanism</v>
      </c>
      <c r="D903" s="239" t="s">
        <v>4</v>
      </c>
      <c r="E903" s="239">
        <v>1</v>
      </c>
      <c r="F903" s="82"/>
      <c r="G903" s="130"/>
      <c r="H903" s="82"/>
    </row>
    <row r="904" spans="1:8" ht="22.5" customHeight="1">
      <c r="A904" s="499"/>
      <c r="B904" s="242" t="s">
        <v>65</v>
      </c>
      <c r="C904" s="62" t="str">
        <f t="shared" si="3"/>
        <v>145kV, 1600A, 40kA/3s, three phase busbar disconnector complete with motor operating mechanism</v>
      </c>
      <c r="D904" s="239" t="s">
        <v>59</v>
      </c>
      <c r="E904" s="239">
        <v>2</v>
      </c>
      <c r="F904" s="82"/>
      <c r="G904" s="130"/>
      <c r="H904" s="82"/>
    </row>
    <row r="905" spans="1:8" ht="22.5" customHeight="1">
      <c r="A905" s="499"/>
      <c r="B905" s="242" t="s">
        <v>66</v>
      </c>
      <c r="C905" s="62" t="str">
        <f t="shared" si="3"/>
        <v>145kV, 40kA/3s, three phase, three position earth switch complete with motor operating mechanism at both sides of CB</v>
      </c>
      <c r="D905" s="239" t="s">
        <v>60</v>
      </c>
      <c r="E905" s="239">
        <v>2</v>
      </c>
      <c r="F905" s="82"/>
      <c r="G905" s="130"/>
      <c r="H905" s="82"/>
    </row>
    <row r="906" spans="1:8" ht="22.5" customHeight="1">
      <c r="A906" s="499"/>
      <c r="B906" s="242" t="s">
        <v>67</v>
      </c>
      <c r="C906" s="62" t="str">
        <f t="shared" si="3"/>
        <v>145kV, 1600A, 40kA/3s three phase line side disconnector integral with earth switch complete with motor operating mechanism</v>
      </c>
      <c r="D906" s="239" t="s">
        <v>4</v>
      </c>
      <c r="E906" s="239">
        <v>1</v>
      </c>
      <c r="F906" s="82"/>
      <c r="G906" s="130"/>
      <c r="H906" s="82"/>
    </row>
    <row r="907" spans="1:8" ht="22.5" customHeight="1">
      <c r="A907" s="499"/>
      <c r="B907" s="242" t="s">
        <v>68</v>
      </c>
      <c r="C907" s="62" t="str">
        <f t="shared" si="3"/>
        <v xml:space="preserve">145kV, 40kA/3s single phase, 5-core, current transformer </v>
      </c>
      <c r="D907" s="239" t="s">
        <v>62</v>
      </c>
      <c r="E907" s="239">
        <v>3</v>
      </c>
      <c r="F907" s="82"/>
      <c r="G907" s="130"/>
      <c r="H907" s="82"/>
    </row>
    <row r="908" spans="1:8" ht="22.5" customHeight="1">
      <c r="A908" s="499"/>
      <c r="B908" s="242" t="s">
        <v>69</v>
      </c>
      <c r="C908" s="62" t="str">
        <f t="shared" si="3"/>
        <v>145kV single phase voltage transformer 2core,  Class 0.2 for Metering and Class 3P for Protection</v>
      </c>
      <c r="D908" s="239" t="s">
        <v>62</v>
      </c>
      <c r="E908" s="239">
        <v>3</v>
      </c>
      <c r="F908" s="82"/>
      <c r="G908" s="130"/>
      <c r="H908" s="82"/>
    </row>
    <row r="909" spans="1:8" ht="22.5" customHeight="1">
      <c r="A909" s="499"/>
      <c r="B909" s="242" t="s">
        <v>70</v>
      </c>
      <c r="C909" s="62" t="str">
        <f t="shared" si="3"/>
        <v>145kV Gas Insulated Line (GIL) with GIS-to-AIR Bushing, terminating chambers complete with support structure, etc. for incoming line feeder.</v>
      </c>
      <c r="D909" s="495" t="str">
        <f>D17</f>
        <v>Lot</v>
      </c>
      <c r="E909" s="495">
        <f>E17</f>
        <v>1</v>
      </c>
      <c r="F909" s="82"/>
      <c r="G909" s="130"/>
      <c r="H909" s="82"/>
    </row>
    <row r="910" spans="1:8" ht="22.5" customHeight="1">
      <c r="A910" s="499"/>
      <c r="B910" s="242"/>
      <c r="C910" s="62" t="str">
        <f t="shared" si="3"/>
        <v xml:space="preserve">The Length of GIL shall be different for different bay as per actual design </v>
      </c>
      <c r="D910" s="495"/>
      <c r="E910" s="495"/>
      <c r="F910" s="82"/>
      <c r="G910" s="130"/>
      <c r="H910" s="82"/>
    </row>
    <row r="911" spans="1:8" ht="22.5" customHeight="1">
      <c r="A911" s="499"/>
      <c r="B911" s="242" t="s">
        <v>71</v>
      </c>
      <c r="C911" s="62" t="str">
        <f t="shared" si="3"/>
        <v>Local Control Cubicle</v>
      </c>
      <c r="D911" s="239" t="s">
        <v>48</v>
      </c>
      <c r="E911" s="239">
        <v>1</v>
      </c>
      <c r="F911" s="82"/>
      <c r="G911" s="130"/>
      <c r="H911" s="82"/>
    </row>
    <row r="912" spans="1:8" ht="22.5" customHeight="1">
      <c r="A912" s="499"/>
      <c r="B912" s="242" t="s">
        <v>72</v>
      </c>
      <c r="C912" s="62" t="str">
        <f t="shared" si="3"/>
        <v>Complete set of miscellaneous items required for safe and efficient operation of the switchgear, terminal arrangements for GIL, busbar end covers or link to adjacent switchgear panel, cables, metal support structure, grounding, etc. as appropriate</v>
      </c>
      <c r="D912" s="239" t="s">
        <v>5</v>
      </c>
      <c r="E912" s="239">
        <v>1</v>
      </c>
      <c r="F912" s="82"/>
      <c r="G912" s="130"/>
      <c r="H912" s="82"/>
    </row>
    <row r="913" spans="1:8" ht="22.5" customHeight="1">
      <c r="A913" s="499" t="s">
        <v>486</v>
      </c>
      <c r="B913" s="500" t="s">
        <v>257</v>
      </c>
      <c r="C913" s="500"/>
      <c r="D913" s="239"/>
      <c r="E913" s="239"/>
      <c r="F913" s="82"/>
      <c r="G913" s="130"/>
      <c r="H913" s="82"/>
    </row>
    <row r="914" spans="1:8" ht="22.5" customHeight="1">
      <c r="A914" s="499"/>
      <c r="B914" s="118" t="s">
        <v>177</v>
      </c>
      <c r="C914" s="232" t="s">
        <v>249</v>
      </c>
      <c r="D914" s="239" t="s">
        <v>48</v>
      </c>
      <c r="E914" s="239">
        <v>1</v>
      </c>
      <c r="F914" s="82"/>
      <c r="G914" s="130"/>
      <c r="H914" s="82"/>
    </row>
    <row r="915" spans="1:8" ht="22.5" customHeight="1">
      <c r="A915" s="499"/>
      <c r="B915" s="500" t="s">
        <v>258</v>
      </c>
      <c r="C915" s="500"/>
      <c r="D915" s="239"/>
      <c r="E915" s="239"/>
      <c r="F915" s="82"/>
      <c r="G915" s="130"/>
      <c r="H915" s="82"/>
    </row>
    <row r="916" spans="1:8" ht="22.5" customHeight="1">
      <c r="A916" s="499"/>
      <c r="B916" s="242" t="s">
        <v>63</v>
      </c>
      <c r="C916" s="62" t="s">
        <v>876</v>
      </c>
      <c r="D916" s="239" t="s">
        <v>95</v>
      </c>
      <c r="E916" s="239">
        <v>1</v>
      </c>
      <c r="F916" s="82"/>
      <c r="G916" s="130"/>
      <c r="H916" s="82"/>
    </row>
    <row r="917" spans="1:8" ht="22.5" customHeight="1">
      <c r="A917" s="499"/>
      <c r="B917" s="242" t="s">
        <v>64</v>
      </c>
      <c r="C917" s="62" t="s">
        <v>1296</v>
      </c>
      <c r="D917" s="239" t="s">
        <v>96</v>
      </c>
      <c r="E917" s="239">
        <v>1</v>
      </c>
      <c r="F917" s="82"/>
      <c r="G917" s="130"/>
      <c r="H917" s="82"/>
    </row>
    <row r="918" spans="1:8" ht="22.5" customHeight="1">
      <c r="A918" s="499"/>
      <c r="B918" s="242" t="s">
        <v>65</v>
      </c>
      <c r="C918" s="62" t="s">
        <v>877</v>
      </c>
      <c r="D918" s="239" t="s">
        <v>60</v>
      </c>
      <c r="E918" s="239">
        <v>2</v>
      </c>
      <c r="F918" s="82"/>
      <c r="G918" s="130"/>
      <c r="H918" s="82"/>
    </row>
    <row r="919" spans="1:8" ht="22.5" customHeight="1">
      <c r="A919" s="499"/>
      <c r="B919" s="242" t="s">
        <v>66</v>
      </c>
      <c r="C919" s="62" t="s">
        <v>878</v>
      </c>
      <c r="D919" s="239" t="s">
        <v>61</v>
      </c>
      <c r="E919" s="239">
        <v>2</v>
      </c>
      <c r="F919" s="82"/>
      <c r="G919" s="130"/>
      <c r="H919" s="82"/>
    </row>
    <row r="920" spans="1:8" ht="22.5" customHeight="1">
      <c r="A920" s="499"/>
      <c r="B920" s="242" t="s">
        <v>67</v>
      </c>
      <c r="C920" s="62" t="s">
        <v>890</v>
      </c>
      <c r="D920" s="239" t="s">
        <v>62</v>
      </c>
      <c r="E920" s="239">
        <v>3</v>
      </c>
      <c r="F920" s="82"/>
      <c r="G920" s="130"/>
      <c r="H920" s="82"/>
    </row>
    <row r="921" spans="1:8" ht="22.5" customHeight="1">
      <c r="A921" s="499"/>
      <c r="B921" s="242" t="s">
        <v>74</v>
      </c>
      <c r="C921" s="62" t="s">
        <v>973</v>
      </c>
      <c r="D921" s="239" t="s">
        <v>62</v>
      </c>
      <c r="E921" s="239">
        <v>3</v>
      </c>
      <c r="F921" s="82"/>
      <c r="G921" s="130"/>
      <c r="H921" s="82"/>
    </row>
    <row r="922" spans="1:8" ht="22.5" customHeight="1">
      <c r="A922" s="499"/>
      <c r="B922" s="242" t="s">
        <v>69</v>
      </c>
      <c r="C922" s="62" t="s">
        <v>936</v>
      </c>
      <c r="D922" s="239" t="s">
        <v>48</v>
      </c>
      <c r="E922" s="239">
        <v>1</v>
      </c>
      <c r="F922" s="82"/>
      <c r="G922" s="130"/>
      <c r="H922" s="82"/>
    </row>
    <row r="923" spans="1:8" ht="22.5" customHeight="1">
      <c r="A923" s="499"/>
      <c r="B923" s="242" t="s">
        <v>70</v>
      </c>
      <c r="C923" s="62" t="s">
        <v>75</v>
      </c>
      <c r="D923" s="239" t="s">
        <v>97</v>
      </c>
      <c r="E923" s="239">
        <v>1</v>
      </c>
      <c r="F923" s="82"/>
      <c r="G923" s="130"/>
      <c r="H923" s="82"/>
    </row>
    <row r="924" spans="1:8" ht="22.5" customHeight="1">
      <c r="A924" s="499" t="s">
        <v>352</v>
      </c>
      <c r="B924" s="500" t="s">
        <v>259</v>
      </c>
      <c r="C924" s="500"/>
      <c r="D924" s="239"/>
      <c r="E924" s="239"/>
      <c r="F924" s="82"/>
      <c r="G924" s="130"/>
      <c r="H924" s="82"/>
    </row>
    <row r="925" spans="1:8" ht="22.5" customHeight="1">
      <c r="A925" s="499"/>
      <c r="B925" s="118" t="s">
        <v>177</v>
      </c>
      <c r="C925" s="232" t="s">
        <v>249</v>
      </c>
      <c r="D925" s="239" t="s">
        <v>4</v>
      </c>
      <c r="E925" s="239">
        <v>1</v>
      </c>
      <c r="F925" s="82"/>
      <c r="G925" s="130"/>
      <c r="H925" s="82"/>
    </row>
    <row r="926" spans="1:8" ht="22.5" customHeight="1">
      <c r="A926" s="499"/>
      <c r="B926" s="500" t="s">
        <v>260</v>
      </c>
      <c r="C926" s="500"/>
      <c r="D926" s="239"/>
      <c r="E926" s="239"/>
      <c r="F926" s="82"/>
      <c r="G926" s="130"/>
      <c r="H926" s="82"/>
    </row>
    <row r="927" spans="1:8" ht="22.5" customHeight="1">
      <c r="A927" s="499"/>
      <c r="B927" s="242" t="s">
        <v>63</v>
      </c>
      <c r="C927" s="62" t="s">
        <v>893</v>
      </c>
      <c r="D927" s="239" t="s">
        <v>5</v>
      </c>
      <c r="E927" s="239">
        <v>1</v>
      </c>
      <c r="F927" s="82"/>
      <c r="G927" s="130"/>
      <c r="H927" s="82"/>
    </row>
    <row r="928" spans="1:8" ht="22.5" customHeight="1">
      <c r="A928" s="499"/>
      <c r="B928" s="242" t="s">
        <v>64</v>
      </c>
      <c r="C928" s="62" t="s">
        <v>975</v>
      </c>
      <c r="D928" s="239" t="s">
        <v>62</v>
      </c>
      <c r="E928" s="239">
        <v>6</v>
      </c>
      <c r="F928" s="82"/>
      <c r="G928" s="130"/>
      <c r="H928" s="82"/>
    </row>
    <row r="929" spans="1:8" ht="22.5" customHeight="1">
      <c r="A929" s="499"/>
      <c r="B929" s="242" t="s">
        <v>65</v>
      </c>
      <c r="C929" s="62" t="s">
        <v>100</v>
      </c>
      <c r="D929" s="239" t="s">
        <v>60</v>
      </c>
      <c r="E929" s="239">
        <v>2</v>
      </c>
      <c r="F929" s="82"/>
      <c r="G929" s="130"/>
      <c r="H929" s="82"/>
    </row>
    <row r="930" spans="1:8" ht="22.5" customHeight="1">
      <c r="A930" s="499"/>
      <c r="B930" s="242" t="s">
        <v>66</v>
      </c>
      <c r="C930" s="62" t="s">
        <v>52</v>
      </c>
      <c r="D930" s="239" t="s">
        <v>4</v>
      </c>
      <c r="E930" s="239">
        <v>1</v>
      </c>
      <c r="F930" s="82"/>
      <c r="G930" s="130"/>
      <c r="H930" s="82"/>
    </row>
    <row r="931" spans="1:8" ht="22.5" customHeight="1">
      <c r="A931" s="234" t="s">
        <v>351</v>
      </c>
      <c r="B931" s="502" t="s">
        <v>1304</v>
      </c>
      <c r="C931" s="502"/>
      <c r="D931" s="239"/>
      <c r="E931" s="239"/>
      <c r="F931" s="82"/>
      <c r="G931" s="130"/>
      <c r="H931" s="82"/>
    </row>
    <row r="932" spans="1:8" ht="22.5" customHeight="1">
      <c r="A932" s="234"/>
      <c r="B932" s="118" t="s">
        <v>177</v>
      </c>
      <c r="C932" s="232" t="s">
        <v>249</v>
      </c>
      <c r="D932" s="239" t="s">
        <v>62</v>
      </c>
      <c r="E932" s="239">
        <v>12</v>
      </c>
      <c r="F932" s="82"/>
      <c r="G932" s="130"/>
      <c r="H932" s="82"/>
    </row>
    <row r="933" spans="1:8" ht="22.5" customHeight="1">
      <c r="A933" s="234" t="s">
        <v>353</v>
      </c>
      <c r="B933" s="502" t="s">
        <v>261</v>
      </c>
      <c r="C933" s="502"/>
      <c r="D933" s="239"/>
      <c r="E933" s="239"/>
      <c r="F933" s="82"/>
      <c r="G933" s="130"/>
      <c r="H933" s="82"/>
    </row>
    <row r="934" spans="1:8" ht="22.5" customHeight="1">
      <c r="A934" s="234"/>
      <c r="B934" s="97" t="s">
        <v>63</v>
      </c>
      <c r="C934" s="230" t="s">
        <v>134</v>
      </c>
      <c r="D934" s="239" t="s">
        <v>5</v>
      </c>
      <c r="E934" s="239">
        <v>1</v>
      </c>
      <c r="F934" s="82"/>
      <c r="G934" s="130"/>
      <c r="H934" s="82"/>
    </row>
    <row r="935" spans="1:8" ht="22.5" customHeight="1">
      <c r="A935" s="234"/>
      <c r="B935" s="97" t="s">
        <v>122</v>
      </c>
      <c r="C935" s="230" t="s">
        <v>135</v>
      </c>
      <c r="D935" s="239" t="s">
        <v>5</v>
      </c>
      <c r="E935" s="239">
        <v>1</v>
      </c>
      <c r="F935" s="82"/>
      <c r="G935" s="130"/>
      <c r="H935" s="82"/>
    </row>
    <row r="936" spans="1:8" ht="22.5" customHeight="1">
      <c r="A936" s="234" t="s">
        <v>354</v>
      </c>
      <c r="B936" s="502" t="s">
        <v>262</v>
      </c>
      <c r="C936" s="502"/>
      <c r="D936" s="239"/>
      <c r="E936" s="239"/>
      <c r="F936" s="82"/>
      <c r="G936" s="130"/>
      <c r="H936" s="82"/>
    </row>
    <row r="937" spans="1:8" ht="22.5" customHeight="1">
      <c r="A937" s="234"/>
      <c r="B937" s="97" t="s">
        <v>120</v>
      </c>
      <c r="C937" s="230" t="s">
        <v>121</v>
      </c>
      <c r="D937" s="239" t="s">
        <v>5</v>
      </c>
      <c r="E937" s="239">
        <v>1</v>
      </c>
      <c r="F937" s="82"/>
      <c r="G937" s="130"/>
      <c r="H937" s="82"/>
    </row>
    <row r="938" spans="1:8" ht="22.5" customHeight="1">
      <c r="A938" s="234"/>
      <c r="B938" s="97" t="s">
        <v>122</v>
      </c>
      <c r="C938" s="230" t="s">
        <v>123</v>
      </c>
      <c r="D938" s="239" t="s">
        <v>5</v>
      </c>
      <c r="E938" s="239">
        <v>1</v>
      </c>
      <c r="F938" s="82"/>
      <c r="G938" s="130"/>
      <c r="H938" s="82"/>
    </row>
    <row r="939" spans="1:8" ht="14.25" customHeight="1">
      <c r="A939" s="234"/>
      <c r="B939" s="97" t="s">
        <v>122</v>
      </c>
      <c r="C939" s="230" t="s">
        <v>124</v>
      </c>
      <c r="D939" s="239" t="s">
        <v>5</v>
      </c>
      <c r="E939" s="239">
        <v>1</v>
      </c>
      <c r="F939" s="82"/>
      <c r="G939" s="130"/>
      <c r="H939" s="82"/>
    </row>
    <row r="940" spans="1:8" ht="11.25" customHeight="1">
      <c r="A940" s="234"/>
      <c r="B940" s="97" t="s">
        <v>66</v>
      </c>
      <c r="C940" s="230" t="s">
        <v>125</v>
      </c>
      <c r="D940" s="239" t="s">
        <v>5</v>
      </c>
      <c r="E940" s="239">
        <v>1</v>
      </c>
      <c r="F940" s="82"/>
      <c r="G940" s="130"/>
      <c r="H940" s="82"/>
    </row>
    <row r="941" spans="1:8" ht="12.75" customHeight="1">
      <c r="A941" s="234" t="s">
        <v>485</v>
      </c>
      <c r="B941" s="502" t="s">
        <v>263</v>
      </c>
      <c r="C941" s="502"/>
      <c r="D941" s="239"/>
      <c r="E941" s="239"/>
      <c r="F941" s="82"/>
      <c r="G941" s="130"/>
      <c r="H941" s="82"/>
    </row>
    <row r="942" spans="1:8" ht="11.25" customHeight="1">
      <c r="A942" s="234"/>
      <c r="B942" s="97" t="s">
        <v>127</v>
      </c>
      <c r="C942" s="230" t="s">
        <v>129</v>
      </c>
      <c r="D942" s="239"/>
      <c r="E942" s="239"/>
      <c r="F942" s="82"/>
      <c r="G942" s="130"/>
      <c r="H942" s="82"/>
    </row>
    <row r="943" spans="1:8" ht="15.75" customHeight="1">
      <c r="A943" s="234"/>
      <c r="B943" s="242" t="s">
        <v>63</v>
      </c>
      <c r="C943" s="62" t="s">
        <v>128</v>
      </c>
      <c r="D943" s="239" t="s">
        <v>62</v>
      </c>
      <c r="E943" s="239">
        <f>E886+1+E899+1</f>
        <v>4</v>
      </c>
      <c r="F943" s="82"/>
      <c r="G943" s="130"/>
      <c r="H943" s="82"/>
    </row>
    <row r="944" spans="1:8" ht="15" customHeight="1">
      <c r="A944" s="234"/>
      <c r="B944" s="242" t="s">
        <v>64</v>
      </c>
      <c r="C944" s="62" t="s">
        <v>88</v>
      </c>
      <c r="D944" s="239" t="s">
        <v>62</v>
      </c>
      <c r="E944" s="239">
        <f>E886+E900</f>
        <v>4</v>
      </c>
      <c r="F944" s="82"/>
      <c r="G944" s="130"/>
      <c r="H944" s="82"/>
    </row>
    <row r="945" spans="1:8" ht="22.5" customHeight="1">
      <c r="A945" s="234"/>
      <c r="B945" s="242" t="s">
        <v>65</v>
      </c>
      <c r="C945" s="62" t="s">
        <v>138</v>
      </c>
      <c r="D945" s="239" t="s">
        <v>5</v>
      </c>
      <c r="E945" s="239">
        <v>1</v>
      </c>
      <c r="F945" s="82"/>
      <c r="G945" s="130"/>
      <c r="H945" s="82"/>
    </row>
    <row r="946" spans="1:8" ht="22.5" customHeight="1">
      <c r="A946" s="234"/>
      <c r="B946" s="242" t="s">
        <v>130</v>
      </c>
      <c r="C946" s="62" t="s">
        <v>131</v>
      </c>
      <c r="D946" s="239"/>
      <c r="E946" s="239"/>
      <c r="F946" s="82"/>
      <c r="G946" s="130"/>
      <c r="H946" s="82"/>
    </row>
    <row r="947" spans="1:8" ht="22.5" customHeight="1">
      <c r="A947" s="234"/>
      <c r="B947" s="242" t="s">
        <v>63</v>
      </c>
      <c r="C947" s="62" t="s">
        <v>132</v>
      </c>
      <c r="D947" s="239" t="s">
        <v>62</v>
      </c>
      <c r="E947" s="239">
        <f>E932</f>
        <v>12</v>
      </c>
      <c r="F947" s="82"/>
      <c r="G947" s="130"/>
      <c r="H947" s="82"/>
    </row>
    <row r="948" spans="1:8" ht="22.5" customHeight="1">
      <c r="A948" s="498" t="s">
        <v>484</v>
      </c>
      <c r="B948" s="498"/>
      <c r="C948" s="498"/>
      <c r="D948" s="498"/>
      <c r="E948" s="498"/>
      <c r="F948" s="82"/>
      <c r="G948" s="130"/>
      <c r="H948" s="82"/>
    </row>
    <row r="949" spans="1:8" ht="22.5" customHeight="1">
      <c r="A949" s="506" t="s">
        <v>7</v>
      </c>
      <c r="B949" s="506"/>
      <c r="C949" s="506"/>
      <c r="D949" s="506"/>
      <c r="E949" s="506"/>
      <c r="F949" s="82"/>
      <c r="G949" s="130"/>
      <c r="H949" s="82"/>
    </row>
    <row r="950" spans="1:8" ht="22.5" customHeight="1">
      <c r="A950" s="239" t="s">
        <v>894</v>
      </c>
      <c r="B950" s="500" t="s">
        <v>1251</v>
      </c>
      <c r="C950" s="500"/>
      <c r="D950" s="239" t="s">
        <v>4</v>
      </c>
      <c r="E950" s="239">
        <v>2</v>
      </c>
      <c r="F950" s="82"/>
      <c r="G950" s="130"/>
      <c r="H950" s="82"/>
    </row>
    <row r="951" spans="1:8" ht="22.5" customHeight="1">
      <c r="A951" s="239" t="s">
        <v>355</v>
      </c>
      <c r="B951" s="500" t="s">
        <v>1252</v>
      </c>
      <c r="C951" s="500"/>
      <c r="D951" s="239"/>
      <c r="E951" s="239"/>
      <c r="F951" s="82"/>
      <c r="G951" s="130"/>
      <c r="H951" s="82"/>
    </row>
    <row r="952" spans="1:8" ht="22.5" customHeight="1">
      <c r="A952" s="239"/>
      <c r="B952" s="118" t="s">
        <v>611</v>
      </c>
      <c r="C952" s="232" t="s">
        <v>603</v>
      </c>
      <c r="D952" s="239" t="s">
        <v>48</v>
      </c>
      <c r="E952" s="239">
        <v>2</v>
      </c>
      <c r="F952" s="82"/>
      <c r="G952" s="130"/>
      <c r="H952" s="82"/>
    </row>
    <row r="953" spans="1:8" ht="22.5" customHeight="1">
      <c r="A953" s="239"/>
      <c r="B953" s="118" t="s">
        <v>612</v>
      </c>
      <c r="C953" s="232" t="s">
        <v>604</v>
      </c>
      <c r="D953" s="239" t="s">
        <v>48</v>
      </c>
      <c r="E953" s="239">
        <v>2</v>
      </c>
      <c r="F953" s="82"/>
      <c r="G953" s="130"/>
      <c r="H953" s="82"/>
    </row>
    <row r="954" spans="1:8" ht="22.5" customHeight="1">
      <c r="A954" s="239" t="s">
        <v>895</v>
      </c>
      <c r="B954" s="502" t="str">
        <f>B421</f>
        <v>Current transformer 36 kV, 31.5 kA/1s, 50Hz, 170/70 kV BIL, single phase, 2500/1 , 3-core,  post type with double secondary box</v>
      </c>
      <c r="C954" s="502"/>
      <c r="D954" s="239" t="s">
        <v>598</v>
      </c>
      <c r="E954" s="239">
        <v>6</v>
      </c>
      <c r="F954" s="82"/>
      <c r="G954" s="130"/>
      <c r="H954" s="82"/>
    </row>
    <row r="955" spans="1:8" ht="22.5" customHeight="1">
      <c r="A955" s="239" t="s">
        <v>356</v>
      </c>
      <c r="B955" s="502" t="str">
        <f>B422</f>
        <v>Voltage transformer 36kV, 50Hz, 170/70 kV BIL, single phase, 33/V3 / 0.110/V3 / 0.110/V3 kV, 3 secondary windings, inductive type with double secondary box</v>
      </c>
      <c r="C955" s="502"/>
      <c r="D955" s="239" t="s">
        <v>62</v>
      </c>
      <c r="E955" s="383">
        <v>6</v>
      </c>
      <c r="F955" s="82"/>
      <c r="G955" s="130"/>
      <c r="H955" s="82"/>
    </row>
    <row r="956" spans="1:8" ht="22.5" customHeight="1">
      <c r="A956" s="239" t="s">
        <v>483</v>
      </c>
      <c r="B956" s="502" t="str">
        <f>B423</f>
        <v xml:space="preserve">Surge arrester 36 kV, 30 kV continuous operating voltage, 10 kA nominal discharge current, 50 Hz, single phase, gapless, metal oxide type for all five (05) substations </v>
      </c>
      <c r="C956" s="502"/>
      <c r="D956" s="239" t="s">
        <v>62</v>
      </c>
      <c r="E956" s="239">
        <v>6</v>
      </c>
      <c r="F956" s="82"/>
      <c r="G956" s="130"/>
      <c r="H956" s="82"/>
    </row>
    <row r="957" spans="1:8" ht="22.5" customHeight="1">
      <c r="A957" s="239" t="s">
        <v>896</v>
      </c>
      <c r="B957" s="502" t="str">
        <f>B424</f>
        <v>DS with load break fuse (10A) etc. for Connection between 36kV busbar &amp; 02 sets of 33/0.415kV Earthing/Auxiliary transformer.</v>
      </c>
      <c r="C957" s="502"/>
      <c r="D957" s="239" t="s">
        <v>4</v>
      </c>
      <c r="E957" s="239">
        <v>2</v>
      </c>
      <c r="F957" s="82"/>
      <c r="G957" s="130"/>
      <c r="H957" s="82"/>
    </row>
    <row r="958" spans="1:8" ht="22.5" customHeight="1">
      <c r="A958" s="239" t="s">
        <v>904</v>
      </c>
      <c r="B958" s="502" t="str">
        <f>B425</f>
        <v xml:space="preserve">Gantry steel structures for Bus &amp; Equipment, Conductor for 36kV,3000A Bus bar, Insulator and fittings including all necessary clamps and connectors required to complete 33kV switchyard </v>
      </c>
      <c r="C958" s="502"/>
      <c r="D958" s="239"/>
      <c r="E958" s="239"/>
      <c r="F958" s="82"/>
      <c r="G958" s="130"/>
      <c r="H958" s="82"/>
    </row>
    <row r="959" spans="1:8" ht="22.5" customHeight="1">
      <c r="A959" s="239"/>
      <c r="B959" s="242" t="s">
        <v>63</v>
      </c>
      <c r="C959" s="62" t="s">
        <v>849</v>
      </c>
      <c r="D959" s="239" t="s">
        <v>5</v>
      </c>
      <c r="E959" s="239">
        <v>1</v>
      </c>
      <c r="F959" s="82"/>
      <c r="G959" s="130"/>
      <c r="H959" s="82"/>
    </row>
    <row r="960" spans="1:8" ht="22.5" customHeight="1">
      <c r="A960" s="239"/>
      <c r="B960" s="242" t="s">
        <v>64</v>
      </c>
      <c r="C960" s="62" t="s">
        <v>855</v>
      </c>
      <c r="D960" s="239" t="s">
        <v>5</v>
      </c>
      <c r="E960" s="239">
        <v>1</v>
      </c>
      <c r="F960" s="82"/>
      <c r="G960" s="130"/>
      <c r="H960" s="82"/>
    </row>
    <row r="961" spans="1:8" ht="22.5" customHeight="1">
      <c r="A961" s="239"/>
      <c r="B961" s="242" t="s">
        <v>65</v>
      </c>
      <c r="C961" s="62" t="s">
        <v>851</v>
      </c>
      <c r="D961" s="239"/>
      <c r="E961" s="239"/>
      <c r="F961" s="82"/>
      <c r="G961" s="130"/>
      <c r="H961" s="82"/>
    </row>
    <row r="962" spans="1:8" ht="22.5" customHeight="1">
      <c r="A962" s="239"/>
      <c r="B962" s="242" t="s">
        <v>127</v>
      </c>
      <c r="C962" s="62" t="s">
        <v>88</v>
      </c>
      <c r="D962" s="239" t="s">
        <v>0</v>
      </c>
      <c r="E962" s="239">
        <v>4</v>
      </c>
      <c r="F962" s="82"/>
      <c r="G962" s="130"/>
      <c r="H962" s="82"/>
    </row>
    <row r="963" spans="1:8" ht="22.5" customHeight="1">
      <c r="A963" s="239"/>
      <c r="B963" s="242" t="s">
        <v>130</v>
      </c>
      <c r="C963" s="62" t="s">
        <v>843</v>
      </c>
      <c r="D963" s="239" t="s">
        <v>0</v>
      </c>
      <c r="E963" s="239">
        <v>6</v>
      </c>
      <c r="F963" s="82"/>
      <c r="G963" s="130"/>
      <c r="H963" s="82"/>
    </row>
    <row r="964" spans="1:8" ht="22.5" customHeight="1">
      <c r="A964" s="398"/>
      <c r="B964" s="404" t="s">
        <v>66</v>
      </c>
      <c r="C964" s="405" t="s">
        <v>1326</v>
      </c>
      <c r="D964" s="406"/>
      <c r="E964" s="406"/>
      <c r="F964" s="82"/>
      <c r="G964" s="130"/>
      <c r="H964" s="82"/>
    </row>
    <row r="965" spans="1:8" ht="22.5" customHeight="1">
      <c r="A965" s="398"/>
      <c r="B965" s="407" t="s">
        <v>127</v>
      </c>
      <c r="C965" s="408" t="s">
        <v>88</v>
      </c>
      <c r="D965" s="409" t="s">
        <v>0</v>
      </c>
      <c r="E965" s="409">
        <v>2</v>
      </c>
      <c r="F965" s="82"/>
      <c r="G965" s="130"/>
      <c r="H965" s="82"/>
    </row>
    <row r="966" spans="1:8" ht="22.5" customHeight="1">
      <c r="A966" s="398"/>
      <c r="B966" s="407" t="s">
        <v>130</v>
      </c>
      <c r="C966" s="408" t="s">
        <v>843</v>
      </c>
      <c r="D966" s="409" t="s">
        <v>0</v>
      </c>
      <c r="E966" s="409">
        <v>3</v>
      </c>
      <c r="F966" s="82"/>
      <c r="G966" s="130"/>
      <c r="H966" s="82"/>
    </row>
    <row r="967" spans="1:8" ht="22.5" customHeight="1">
      <c r="A967" s="239"/>
      <c r="B967" s="407" t="s">
        <v>67</v>
      </c>
      <c r="C967" s="408" t="s">
        <v>853</v>
      </c>
      <c r="D967" s="409"/>
      <c r="E967" s="409"/>
      <c r="F967" s="82"/>
      <c r="G967" s="130"/>
      <c r="H967" s="82"/>
    </row>
    <row r="968" spans="1:8" ht="22.5" customHeight="1">
      <c r="A968" s="239"/>
      <c r="B968" s="407" t="s">
        <v>127</v>
      </c>
      <c r="C968" s="408" t="s">
        <v>1294</v>
      </c>
      <c r="D968" s="409" t="s">
        <v>48</v>
      </c>
      <c r="E968" s="409">
        <v>11</v>
      </c>
      <c r="F968" s="82"/>
      <c r="G968" s="130"/>
      <c r="H968" s="82"/>
    </row>
    <row r="969" spans="1:8" ht="22.5" customHeight="1">
      <c r="A969" s="239"/>
      <c r="B969" s="407" t="s">
        <v>74</v>
      </c>
      <c r="C969" s="408" t="s">
        <v>110</v>
      </c>
      <c r="D969" s="409" t="s">
        <v>114</v>
      </c>
      <c r="E969" s="409"/>
      <c r="F969" s="82"/>
      <c r="G969" s="130"/>
      <c r="H969" s="82"/>
    </row>
    <row r="970" spans="1:8" ht="22.5" customHeight="1">
      <c r="A970" s="239"/>
      <c r="B970" s="407" t="s">
        <v>69</v>
      </c>
      <c r="C970" s="408" t="s">
        <v>852</v>
      </c>
      <c r="D970" s="409" t="s">
        <v>114</v>
      </c>
      <c r="E970" s="409"/>
      <c r="F970" s="82"/>
      <c r="G970" s="130"/>
      <c r="H970" s="82"/>
    </row>
    <row r="971" spans="1:8" ht="22.5" customHeight="1">
      <c r="A971" s="239"/>
      <c r="B971" s="407" t="s">
        <v>70</v>
      </c>
      <c r="C971" s="408" t="s">
        <v>850</v>
      </c>
      <c r="D971" s="409" t="s">
        <v>5</v>
      </c>
      <c r="E971" s="409">
        <v>1</v>
      </c>
      <c r="F971" s="82"/>
      <c r="G971" s="130"/>
      <c r="H971" s="82"/>
    </row>
    <row r="972" spans="1:8" ht="22.5" customHeight="1">
      <c r="A972" s="243" t="s">
        <v>481</v>
      </c>
      <c r="B972" s="498" t="s">
        <v>8</v>
      </c>
      <c r="C972" s="498"/>
      <c r="D972" s="239"/>
      <c r="E972" s="239"/>
      <c r="F972" s="82"/>
      <c r="G972" s="130"/>
      <c r="H972" s="82"/>
    </row>
    <row r="973" spans="1:8" ht="22.5" customHeight="1">
      <c r="A973" s="239" t="s">
        <v>482</v>
      </c>
      <c r="B973" s="242"/>
      <c r="C973" s="69" t="s">
        <v>114</v>
      </c>
      <c r="D973" s="239"/>
      <c r="E973" s="239"/>
      <c r="F973" s="82"/>
      <c r="G973" s="130"/>
      <c r="H973" s="82"/>
    </row>
    <row r="974" spans="1:8" ht="22.5" customHeight="1">
      <c r="A974" s="239" t="s">
        <v>480</v>
      </c>
      <c r="B974" s="242"/>
      <c r="C974" s="62" t="s">
        <v>264</v>
      </c>
      <c r="D974" s="239" t="s">
        <v>4</v>
      </c>
      <c r="E974" s="239">
        <v>2</v>
      </c>
      <c r="F974" s="82"/>
      <c r="G974" s="130"/>
      <c r="H974" s="82"/>
    </row>
    <row r="975" spans="1:8" ht="22.5" customHeight="1">
      <c r="A975" s="239" t="s">
        <v>479</v>
      </c>
      <c r="B975" s="242"/>
      <c r="C975" s="82" t="s">
        <v>115</v>
      </c>
      <c r="D975" s="499" t="s">
        <v>114</v>
      </c>
      <c r="E975" s="499"/>
      <c r="F975" s="82"/>
      <c r="G975" s="130"/>
      <c r="H975" s="82"/>
    </row>
    <row r="976" spans="1:8" ht="43.5" customHeight="1">
      <c r="A976" s="239" t="s">
        <v>478</v>
      </c>
      <c r="B976" s="242"/>
      <c r="C976" s="62" t="s">
        <v>1314</v>
      </c>
      <c r="D976" s="239" t="s">
        <v>4</v>
      </c>
      <c r="E976" s="239">
        <v>2</v>
      </c>
      <c r="F976" s="82"/>
      <c r="G976" s="130"/>
      <c r="H976" s="82"/>
    </row>
    <row r="977" spans="1:8" ht="22.5" customHeight="1">
      <c r="A977" s="239" t="s">
        <v>358</v>
      </c>
      <c r="B977" s="242"/>
      <c r="C977" s="82" t="s">
        <v>1165</v>
      </c>
      <c r="D977" s="327"/>
      <c r="E977" s="327"/>
      <c r="F977" s="82"/>
      <c r="G977" s="130"/>
      <c r="H977" s="82"/>
    </row>
    <row r="978" spans="1:8" ht="22.5" customHeight="1">
      <c r="A978" s="239"/>
      <c r="B978" s="242" t="s">
        <v>611</v>
      </c>
      <c r="C978" s="82" t="s">
        <v>1167</v>
      </c>
      <c r="D978" s="239" t="s">
        <v>606</v>
      </c>
      <c r="E978" s="239"/>
      <c r="F978" s="82"/>
      <c r="G978" s="130"/>
      <c r="H978" s="82"/>
    </row>
    <row r="979" spans="1:8" ht="22.5" customHeight="1">
      <c r="A979" s="239"/>
      <c r="B979" s="242" t="s">
        <v>612</v>
      </c>
      <c r="C979" s="82" t="s">
        <v>1168</v>
      </c>
      <c r="D979" s="70" t="s">
        <v>5</v>
      </c>
      <c r="E979" s="239">
        <v>1</v>
      </c>
      <c r="F979" s="82"/>
      <c r="G979" s="130"/>
      <c r="H979" s="82"/>
    </row>
    <row r="980" spans="1:8" ht="22.5" customHeight="1">
      <c r="A980" s="239"/>
      <c r="B980" s="242" t="s">
        <v>613</v>
      </c>
      <c r="C980" s="82" t="s">
        <v>1169</v>
      </c>
      <c r="D980" s="239" t="s">
        <v>5</v>
      </c>
      <c r="E980" s="239">
        <v>1</v>
      </c>
      <c r="F980" s="82"/>
      <c r="G980" s="130"/>
      <c r="H980" s="82"/>
    </row>
    <row r="981" spans="1:8" ht="22.5" customHeight="1">
      <c r="A981" s="239" t="s">
        <v>1171</v>
      </c>
      <c r="B981" s="242"/>
      <c r="C981" s="62" t="s">
        <v>1158</v>
      </c>
      <c r="D981" s="495" t="s">
        <v>114</v>
      </c>
      <c r="E981" s="495"/>
      <c r="F981" s="82"/>
      <c r="G981" s="130"/>
      <c r="H981" s="82"/>
    </row>
    <row r="982" spans="1:8" ht="22.5" customHeight="1">
      <c r="A982" s="243" t="s">
        <v>357</v>
      </c>
      <c r="B982" s="498" t="s">
        <v>139</v>
      </c>
      <c r="C982" s="498"/>
      <c r="D982" s="498"/>
      <c r="E982" s="498"/>
      <c r="F982" s="82"/>
      <c r="G982" s="130"/>
      <c r="H982" s="82"/>
    </row>
    <row r="983" spans="1:8" ht="22.5" customHeight="1">
      <c r="A983" s="239"/>
      <c r="B983" s="242"/>
      <c r="C983" s="500" t="s">
        <v>193</v>
      </c>
      <c r="D983" s="500"/>
      <c r="E983" s="500"/>
      <c r="F983" s="82"/>
      <c r="G983" s="130"/>
      <c r="H983" s="82"/>
    </row>
    <row r="984" spans="1:8" ht="22.5" customHeight="1">
      <c r="A984" s="239"/>
      <c r="B984" s="242"/>
      <c r="C984" s="232" t="s">
        <v>114</v>
      </c>
      <c r="D984" s="234"/>
      <c r="E984" s="234"/>
      <c r="F984" s="82"/>
      <c r="G984" s="130"/>
      <c r="H984" s="82"/>
    </row>
    <row r="985" spans="1:8" ht="22.5" customHeight="1">
      <c r="A985" s="68"/>
      <c r="B985" s="500" t="s">
        <v>143</v>
      </c>
      <c r="C985" s="500"/>
      <c r="D985" s="500"/>
      <c r="E985" s="500"/>
      <c r="F985" s="82"/>
      <c r="G985" s="130"/>
      <c r="H985" s="82"/>
    </row>
    <row r="986" spans="1:8" ht="22.5" customHeight="1">
      <c r="A986" s="68" t="s">
        <v>477</v>
      </c>
      <c r="B986" s="242"/>
      <c r="C986" s="62" t="s">
        <v>267</v>
      </c>
      <c r="D986" s="239" t="s">
        <v>48</v>
      </c>
      <c r="E986" s="239">
        <v>2</v>
      </c>
      <c r="F986" s="82"/>
      <c r="G986" s="130"/>
      <c r="H986" s="82"/>
    </row>
    <row r="987" spans="1:8" ht="22.5" customHeight="1">
      <c r="A987" s="68"/>
      <c r="B987" s="242"/>
      <c r="C987" s="69" t="s">
        <v>1154</v>
      </c>
      <c r="D987" s="239"/>
      <c r="E987" s="239"/>
      <c r="F987" s="82"/>
      <c r="G987" s="130"/>
      <c r="H987" s="82"/>
    </row>
    <row r="988" spans="1:8" ht="22.5" customHeight="1">
      <c r="A988" s="68"/>
      <c r="B988" s="242" t="s">
        <v>127</v>
      </c>
      <c r="C988" s="62" t="s">
        <v>266</v>
      </c>
      <c r="D988" s="239" t="s">
        <v>48</v>
      </c>
      <c r="E988" s="239">
        <v>1</v>
      </c>
      <c r="F988" s="82"/>
      <c r="G988" s="130"/>
      <c r="H988" s="82"/>
    </row>
    <row r="989" spans="1:8" ht="22.5" customHeight="1">
      <c r="A989" s="179"/>
      <c r="B989" s="242" t="s">
        <v>130</v>
      </c>
      <c r="C989" s="62" t="s">
        <v>999</v>
      </c>
      <c r="D989" s="239" t="s">
        <v>48</v>
      </c>
      <c r="E989" s="239">
        <v>2</v>
      </c>
      <c r="F989" s="82"/>
      <c r="G989" s="130"/>
      <c r="H989" s="82"/>
    </row>
    <row r="990" spans="1:8" ht="22.5" customHeight="1">
      <c r="A990" s="179"/>
      <c r="B990" s="242" t="s">
        <v>177</v>
      </c>
      <c r="C990" s="62" t="s">
        <v>885</v>
      </c>
      <c r="D990" s="239" t="s">
        <v>48</v>
      </c>
      <c r="E990" s="239">
        <v>1</v>
      </c>
      <c r="F990" s="82"/>
      <c r="G990" s="130"/>
      <c r="H990" s="82"/>
    </row>
    <row r="991" spans="1:8" ht="22.5" customHeight="1">
      <c r="A991" s="68"/>
      <c r="B991" s="242" t="s">
        <v>180</v>
      </c>
      <c r="C991" s="62" t="s">
        <v>1153</v>
      </c>
      <c r="D991" s="239" t="s">
        <v>48</v>
      </c>
      <c r="E991" s="239">
        <v>1</v>
      </c>
      <c r="F991" s="82"/>
      <c r="G991" s="130"/>
      <c r="H991" s="82"/>
    </row>
    <row r="992" spans="1:8" ht="22.5" customHeight="1">
      <c r="A992" s="68" t="s">
        <v>476</v>
      </c>
      <c r="B992" s="242"/>
      <c r="C992" s="62" t="s">
        <v>967</v>
      </c>
      <c r="D992" s="239" t="s">
        <v>48</v>
      </c>
      <c r="E992" s="239">
        <v>2</v>
      </c>
      <c r="F992" s="82"/>
      <c r="G992" s="130"/>
      <c r="H992" s="82"/>
    </row>
    <row r="993" spans="1:8" ht="22.5" customHeight="1">
      <c r="A993" s="68"/>
      <c r="B993" s="242"/>
      <c r="C993" s="69" t="s">
        <v>1154</v>
      </c>
      <c r="D993" s="239"/>
      <c r="E993" s="239"/>
      <c r="F993" s="82"/>
      <c r="G993" s="130"/>
      <c r="H993" s="82"/>
    </row>
    <row r="994" spans="1:8" ht="22.5" customHeight="1">
      <c r="A994" s="68"/>
      <c r="B994" s="242" t="s">
        <v>127</v>
      </c>
      <c r="C994" s="62" t="s">
        <v>266</v>
      </c>
      <c r="D994" s="239" t="s">
        <v>48</v>
      </c>
      <c r="E994" s="239">
        <v>1</v>
      </c>
      <c r="F994" s="82"/>
      <c r="G994" s="130"/>
      <c r="H994" s="82"/>
    </row>
    <row r="995" spans="1:8" ht="22.5" customHeight="1">
      <c r="A995" s="179"/>
      <c r="B995" s="242" t="s">
        <v>130</v>
      </c>
      <c r="C995" s="62" t="s">
        <v>999</v>
      </c>
      <c r="D995" s="239" t="s">
        <v>48</v>
      </c>
      <c r="E995" s="239">
        <v>2</v>
      </c>
      <c r="F995" s="82"/>
      <c r="G995" s="130"/>
      <c r="H995" s="82"/>
    </row>
    <row r="996" spans="1:8" ht="22.5" customHeight="1">
      <c r="A996" s="179"/>
      <c r="B996" s="242" t="s">
        <v>177</v>
      </c>
      <c r="C996" s="62" t="s">
        <v>885</v>
      </c>
      <c r="D996" s="239" t="s">
        <v>48</v>
      </c>
      <c r="E996" s="239">
        <v>1</v>
      </c>
      <c r="F996" s="82"/>
      <c r="G996" s="130"/>
      <c r="H996" s="82"/>
    </row>
    <row r="997" spans="1:8" ht="22.5" customHeight="1">
      <c r="A997" s="68"/>
      <c r="B997" s="242" t="s">
        <v>180</v>
      </c>
      <c r="C997" s="62" t="s">
        <v>1153</v>
      </c>
      <c r="D997" s="239" t="s">
        <v>48</v>
      </c>
      <c r="E997" s="239">
        <v>1</v>
      </c>
      <c r="F997" s="82"/>
      <c r="G997" s="130"/>
      <c r="H997" s="82"/>
    </row>
    <row r="998" spans="1:8" ht="22.5" customHeight="1">
      <c r="A998" s="68" t="s">
        <v>359</v>
      </c>
      <c r="B998" s="242"/>
      <c r="C998" s="62" t="s">
        <v>269</v>
      </c>
      <c r="D998" s="239" t="s">
        <v>48</v>
      </c>
      <c r="E998" s="239">
        <v>1</v>
      </c>
      <c r="F998" s="82"/>
      <c r="G998" s="130"/>
      <c r="H998" s="82"/>
    </row>
    <row r="999" spans="1:8" ht="22.5" customHeight="1">
      <c r="A999" s="68"/>
      <c r="B999" s="242"/>
      <c r="C999" s="69" t="s">
        <v>1154</v>
      </c>
      <c r="D999" s="239"/>
      <c r="E999" s="239"/>
      <c r="F999" s="82"/>
      <c r="G999" s="130"/>
      <c r="H999" s="82"/>
    </row>
    <row r="1000" spans="1:8" ht="22.5" customHeight="1">
      <c r="A1000" s="68"/>
      <c r="B1000" s="242" t="s">
        <v>127</v>
      </c>
      <c r="C1000" s="62" t="s">
        <v>266</v>
      </c>
      <c r="D1000" s="239" t="s">
        <v>48</v>
      </c>
      <c r="E1000" s="239">
        <v>1</v>
      </c>
      <c r="F1000" s="82"/>
      <c r="G1000" s="130"/>
      <c r="H1000" s="82"/>
    </row>
    <row r="1001" spans="1:8" ht="22.5" customHeight="1">
      <c r="A1001" s="68"/>
      <c r="B1001" s="242" t="s">
        <v>130</v>
      </c>
      <c r="C1001" s="62" t="s">
        <v>680</v>
      </c>
      <c r="D1001" s="239" t="s">
        <v>48</v>
      </c>
      <c r="E1001" s="239">
        <v>1</v>
      </c>
      <c r="F1001" s="82"/>
      <c r="G1001" s="130"/>
      <c r="H1001" s="82"/>
    </row>
    <row r="1002" spans="1:8" ht="22.5" customHeight="1">
      <c r="A1002" s="68"/>
      <c r="B1002" s="242" t="s">
        <v>177</v>
      </c>
      <c r="C1002" s="62" t="s">
        <v>858</v>
      </c>
      <c r="D1002" s="239" t="s">
        <v>48</v>
      </c>
      <c r="E1002" s="239">
        <v>1</v>
      </c>
      <c r="F1002" s="82"/>
      <c r="G1002" s="130"/>
      <c r="H1002" s="82"/>
    </row>
    <row r="1003" spans="1:8" ht="22.5" customHeight="1">
      <c r="A1003" s="68"/>
      <c r="B1003" s="242" t="s">
        <v>180</v>
      </c>
      <c r="C1003" s="62" t="s">
        <v>1153</v>
      </c>
      <c r="D1003" s="239" t="s">
        <v>48</v>
      </c>
      <c r="E1003" s="239">
        <v>1</v>
      </c>
      <c r="F1003" s="82"/>
      <c r="G1003" s="130"/>
      <c r="H1003" s="82"/>
    </row>
    <row r="1004" spans="1:8" ht="22.5" customHeight="1">
      <c r="A1004" s="68" t="s">
        <v>359</v>
      </c>
      <c r="B1004" s="242"/>
      <c r="C1004" s="62" t="s">
        <v>140</v>
      </c>
      <c r="D1004" s="239" t="s">
        <v>48</v>
      </c>
      <c r="E1004" s="239">
        <v>1</v>
      </c>
      <c r="F1004" s="82"/>
      <c r="G1004" s="130"/>
      <c r="H1004" s="82"/>
    </row>
    <row r="1005" spans="1:8" ht="22.5" customHeight="1">
      <c r="A1005" s="68"/>
      <c r="B1005" s="242"/>
      <c r="C1005" s="69" t="s">
        <v>1154</v>
      </c>
      <c r="D1005" s="239"/>
      <c r="E1005" s="239"/>
      <c r="F1005" s="82"/>
      <c r="G1005" s="130"/>
      <c r="H1005" s="82"/>
    </row>
    <row r="1006" spans="1:8" ht="22.5" customHeight="1">
      <c r="A1006" s="68"/>
      <c r="B1006" s="242" t="s">
        <v>127</v>
      </c>
      <c r="C1006" s="62" t="s">
        <v>266</v>
      </c>
      <c r="D1006" s="239" t="s">
        <v>44</v>
      </c>
      <c r="E1006" s="239"/>
      <c r="F1006" s="82"/>
      <c r="G1006" s="130"/>
      <c r="H1006" s="82"/>
    </row>
    <row r="1007" spans="1:8" ht="22.5" customHeight="1">
      <c r="A1007" s="68"/>
      <c r="B1007" s="242" t="s">
        <v>130</v>
      </c>
      <c r="C1007" s="62" t="s">
        <v>181</v>
      </c>
      <c r="D1007" s="239" t="s">
        <v>48</v>
      </c>
      <c r="E1007" s="239">
        <v>1</v>
      </c>
      <c r="F1007" s="82"/>
      <c r="G1007" s="130"/>
      <c r="H1007" s="82"/>
    </row>
    <row r="1008" spans="1:8" ht="22.5" customHeight="1">
      <c r="A1008" s="68"/>
      <c r="B1008" s="203" t="s">
        <v>63</v>
      </c>
      <c r="C1008" s="62" t="s">
        <v>949</v>
      </c>
      <c r="D1008" s="239" t="s">
        <v>48</v>
      </c>
      <c r="E1008" s="239">
        <f>E986+E992+E998</f>
        <v>5</v>
      </c>
      <c r="F1008" s="82"/>
      <c r="G1008" s="130"/>
      <c r="H1008" s="82"/>
    </row>
    <row r="1009" spans="1:8" ht="22.5" customHeight="1">
      <c r="A1009" s="68"/>
      <c r="B1009" s="203" t="s">
        <v>64</v>
      </c>
      <c r="C1009" s="62" t="s">
        <v>950</v>
      </c>
      <c r="D1009" s="239" t="s">
        <v>48</v>
      </c>
      <c r="E1009" s="239">
        <v>1</v>
      </c>
      <c r="F1009" s="82"/>
      <c r="G1009" s="130"/>
      <c r="H1009" s="82"/>
    </row>
    <row r="1010" spans="1:8" ht="22.5" customHeight="1">
      <c r="A1010" s="68"/>
      <c r="B1010" s="242" t="s">
        <v>177</v>
      </c>
      <c r="C1010" s="62" t="s">
        <v>1155</v>
      </c>
      <c r="D1010" s="239" t="s">
        <v>48</v>
      </c>
      <c r="E1010" s="239">
        <v>1</v>
      </c>
      <c r="F1010" s="82"/>
      <c r="G1010" s="130"/>
      <c r="H1010" s="82"/>
    </row>
    <row r="1011" spans="1:8" ht="22.5" customHeight="1">
      <c r="A1011" s="68"/>
      <c r="B1011" s="242" t="s">
        <v>180</v>
      </c>
      <c r="C1011" s="62" t="s">
        <v>1153</v>
      </c>
      <c r="D1011" s="239" t="s">
        <v>48</v>
      </c>
      <c r="E1011" s="239">
        <v>1</v>
      </c>
      <c r="F1011" s="82"/>
      <c r="G1011" s="130"/>
      <c r="H1011" s="82"/>
    </row>
    <row r="1012" spans="1:8" ht="22.5" customHeight="1">
      <c r="A1012" s="68" t="s">
        <v>360</v>
      </c>
      <c r="B1012" s="242"/>
      <c r="C1012" s="62" t="s">
        <v>146</v>
      </c>
      <c r="D1012" s="239" t="s">
        <v>95</v>
      </c>
      <c r="E1012" s="239">
        <v>1</v>
      </c>
      <c r="F1012" s="82"/>
      <c r="G1012" s="130"/>
      <c r="H1012" s="82"/>
    </row>
    <row r="1013" spans="1:8" ht="22.5" customHeight="1">
      <c r="A1013" s="68"/>
      <c r="B1013" s="242" t="s">
        <v>127</v>
      </c>
      <c r="C1013" s="62" t="s">
        <v>188</v>
      </c>
      <c r="D1013" s="239" t="s">
        <v>95</v>
      </c>
      <c r="E1013" s="239">
        <v>1</v>
      </c>
      <c r="F1013" s="82"/>
      <c r="G1013" s="130"/>
      <c r="H1013" s="82"/>
    </row>
    <row r="1014" spans="1:8" ht="22.5" customHeight="1">
      <c r="A1014" s="68"/>
      <c r="B1014" s="242" t="s">
        <v>130</v>
      </c>
      <c r="C1014" s="62" t="s">
        <v>976</v>
      </c>
      <c r="D1014" s="239" t="s">
        <v>95</v>
      </c>
      <c r="E1014" s="239">
        <v>1</v>
      </c>
      <c r="F1014" s="82"/>
      <c r="G1014" s="130"/>
      <c r="H1014" s="82"/>
    </row>
    <row r="1015" spans="1:8" ht="22.5" customHeight="1">
      <c r="A1015" s="68"/>
      <c r="B1015" s="242"/>
      <c r="C1015" s="62"/>
      <c r="D1015" s="239"/>
      <c r="E1015" s="239"/>
      <c r="F1015" s="82"/>
      <c r="G1015" s="130"/>
      <c r="H1015" s="82"/>
    </row>
    <row r="1016" spans="1:8" ht="22.5" customHeight="1">
      <c r="A1016" s="239"/>
      <c r="B1016" s="519" t="s">
        <v>147</v>
      </c>
      <c r="C1016" s="519"/>
      <c r="D1016" s="519"/>
      <c r="E1016" s="519"/>
      <c r="F1016" s="82"/>
      <c r="G1016" s="130"/>
      <c r="H1016" s="82"/>
    </row>
    <row r="1017" spans="1:8" ht="22.5" customHeight="1">
      <c r="A1017" s="68" t="s">
        <v>361</v>
      </c>
      <c r="B1017" s="242"/>
      <c r="C1017" s="62" t="s">
        <v>148</v>
      </c>
      <c r="D1017" s="239" t="s">
        <v>4</v>
      </c>
      <c r="E1017" s="239">
        <v>2</v>
      </c>
      <c r="F1017" s="82"/>
      <c r="G1017" s="130"/>
      <c r="H1017" s="82"/>
    </row>
    <row r="1018" spans="1:8" ht="22.5" customHeight="1">
      <c r="A1018" s="68"/>
      <c r="B1018" s="242"/>
      <c r="C1018" s="69" t="s">
        <v>1154</v>
      </c>
      <c r="D1018" s="239"/>
      <c r="E1018" s="239"/>
      <c r="F1018" s="82"/>
      <c r="G1018" s="130"/>
      <c r="H1018" s="82"/>
    </row>
    <row r="1019" spans="1:8" ht="22.5" customHeight="1">
      <c r="A1019" s="68"/>
      <c r="B1019" s="242" t="s">
        <v>127</v>
      </c>
      <c r="C1019" s="62" t="s">
        <v>184</v>
      </c>
      <c r="D1019" s="239" t="s">
        <v>4</v>
      </c>
      <c r="E1019" s="239">
        <v>1</v>
      </c>
      <c r="F1019" s="82"/>
      <c r="G1019" s="130"/>
      <c r="H1019" s="82"/>
    </row>
    <row r="1020" spans="1:8" ht="22.5" customHeight="1">
      <c r="A1020" s="68"/>
      <c r="B1020" s="242" t="s">
        <v>130</v>
      </c>
      <c r="C1020" s="62" t="s">
        <v>886</v>
      </c>
      <c r="D1020" s="239" t="s">
        <v>4</v>
      </c>
      <c r="E1020" s="239">
        <v>1</v>
      </c>
      <c r="F1020" s="82"/>
      <c r="G1020" s="130"/>
      <c r="H1020" s="82"/>
    </row>
    <row r="1021" spans="1:8" ht="22.5" customHeight="1">
      <c r="A1021" s="68"/>
      <c r="B1021" s="242" t="s">
        <v>177</v>
      </c>
      <c r="C1021" s="62" t="s">
        <v>858</v>
      </c>
      <c r="D1021" s="239" t="s">
        <v>4</v>
      </c>
      <c r="E1021" s="239">
        <v>1</v>
      </c>
      <c r="F1021" s="82"/>
      <c r="G1021" s="130"/>
      <c r="H1021" s="82"/>
    </row>
    <row r="1022" spans="1:8" ht="22.5" customHeight="1">
      <c r="A1022" s="68"/>
      <c r="B1022" s="242" t="s">
        <v>180</v>
      </c>
      <c r="C1022" s="62" t="s">
        <v>1153</v>
      </c>
      <c r="D1022" s="239" t="s">
        <v>4</v>
      </c>
      <c r="E1022" s="239">
        <v>1</v>
      </c>
      <c r="F1022" s="82"/>
      <c r="G1022" s="130"/>
      <c r="H1022" s="82"/>
    </row>
    <row r="1023" spans="1:8" ht="22.5" customHeight="1">
      <c r="A1023" s="68" t="s">
        <v>475</v>
      </c>
      <c r="B1023" s="242"/>
      <c r="C1023" s="62" t="s">
        <v>146</v>
      </c>
      <c r="D1023" s="239"/>
      <c r="E1023" s="239"/>
      <c r="F1023" s="82"/>
      <c r="G1023" s="130"/>
      <c r="H1023" s="82"/>
    </row>
    <row r="1024" spans="1:8" ht="22.5" customHeight="1">
      <c r="A1024" s="68"/>
      <c r="B1024" s="242" t="s">
        <v>127</v>
      </c>
      <c r="C1024" s="62" t="s">
        <v>859</v>
      </c>
      <c r="D1024" s="239" t="s">
        <v>62</v>
      </c>
      <c r="E1024" s="239">
        <f>E1017*2</f>
        <v>4</v>
      </c>
      <c r="F1024" s="82"/>
      <c r="G1024" s="130"/>
      <c r="H1024" s="82"/>
    </row>
    <row r="1025" spans="1:8" ht="22.5" customHeight="1">
      <c r="A1025" s="68"/>
      <c r="B1025" s="242" t="s">
        <v>130</v>
      </c>
      <c r="C1025" s="62" t="s">
        <v>189</v>
      </c>
      <c r="D1025" s="239" t="s">
        <v>95</v>
      </c>
      <c r="E1025" s="239">
        <v>1</v>
      </c>
      <c r="F1025" s="82"/>
      <c r="G1025" s="130"/>
      <c r="H1025" s="82"/>
    </row>
    <row r="1026" spans="1:8" ht="22.5" customHeight="1">
      <c r="A1026" s="239" t="s">
        <v>474</v>
      </c>
      <c r="B1026" s="500" t="s">
        <v>163</v>
      </c>
      <c r="C1026" s="500"/>
      <c r="D1026" s="239"/>
      <c r="E1026" s="239"/>
      <c r="F1026" s="82"/>
      <c r="G1026" s="130"/>
      <c r="H1026" s="82"/>
    </row>
    <row r="1027" spans="1:8" ht="22.5" customHeight="1">
      <c r="A1027" s="239"/>
      <c r="B1027" s="242" t="s">
        <v>63</v>
      </c>
      <c r="C1027" s="62" t="s">
        <v>164</v>
      </c>
      <c r="D1027" s="70"/>
      <c r="E1027" s="239"/>
      <c r="F1027" s="82"/>
      <c r="G1027" s="130"/>
      <c r="H1027" s="82"/>
    </row>
    <row r="1028" spans="1:8" ht="22.5" customHeight="1">
      <c r="A1028" s="239"/>
      <c r="B1028" s="242" t="s">
        <v>127</v>
      </c>
      <c r="C1028" s="62" t="s">
        <v>192</v>
      </c>
      <c r="D1028" s="239" t="s">
        <v>62</v>
      </c>
      <c r="E1028" s="239" t="s">
        <v>44</v>
      </c>
      <c r="F1028" s="82"/>
      <c r="G1028" s="130"/>
      <c r="H1028" s="82"/>
    </row>
    <row r="1029" spans="1:8" ht="22.5" customHeight="1">
      <c r="A1029" s="239"/>
      <c r="B1029" s="242" t="s">
        <v>130</v>
      </c>
      <c r="C1029" s="62" t="s">
        <v>174</v>
      </c>
      <c r="D1029" s="239" t="s">
        <v>62</v>
      </c>
      <c r="E1029" s="239">
        <f>E886+E899+E914</f>
        <v>3</v>
      </c>
      <c r="F1029" s="82"/>
      <c r="G1029" s="130"/>
      <c r="H1029" s="82"/>
    </row>
    <row r="1030" spans="1:8" ht="22.5" customHeight="1">
      <c r="A1030" s="239"/>
      <c r="B1030" s="242" t="s">
        <v>177</v>
      </c>
      <c r="C1030" s="62" t="s">
        <v>695</v>
      </c>
      <c r="D1030" s="239" t="s">
        <v>62</v>
      </c>
      <c r="E1030" s="239">
        <f>2</f>
        <v>2</v>
      </c>
      <c r="F1030" s="82"/>
      <c r="G1030" s="130"/>
      <c r="H1030" s="82"/>
    </row>
    <row r="1031" spans="1:8" ht="22.5" customHeight="1">
      <c r="A1031" s="239"/>
      <c r="B1031" s="242" t="s">
        <v>64</v>
      </c>
      <c r="C1031" s="62" t="str">
        <f>C497</f>
        <v>Industrial Server PC ( Intel XEON  Silver- 4116 processor, ECC memory) cum Operator workstation with SAS &amp;  Enginering Software</v>
      </c>
      <c r="D1031" s="239" t="s">
        <v>4</v>
      </c>
      <c r="E1031" s="239">
        <v>2</v>
      </c>
      <c r="F1031" s="82"/>
      <c r="G1031" s="130"/>
      <c r="H1031" s="82"/>
    </row>
    <row r="1032" spans="1:8" ht="22.5" customHeight="1">
      <c r="A1032" s="239"/>
      <c r="B1032" s="242" t="s">
        <v>65</v>
      </c>
      <c r="C1032" s="62" t="s">
        <v>696</v>
      </c>
      <c r="D1032" s="239" t="s">
        <v>5</v>
      </c>
      <c r="E1032" s="239">
        <v>1</v>
      </c>
      <c r="F1032" s="82"/>
      <c r="G1032" s="130"/>
      <c r="H1032" s="82"/>
    </row>
    <row r="1033" spans="1:8" ht="22.5" customHeight="1">
      <c r="A1033" s="239"/>
      <c r="B1033" s="242" t="s">
        <v>66</v>
      </c>
      <c r="C1033" s="62" t="s">
        <v>167</v>
      </c>
      <c r="D1033" s="239" t="s">
        <v>4</v>
      </c>
      <c r="E1033" s="239">
        <v>1</v>
      </c>
      <c r="F1033" s="82"/>
      <c r="G1033" s="130"/>
      <c r="H1033" s="82"/>
    </row>
    <row r="1034" spans="1:8" ht="22.5" customHeight="1">
      <c r="A1034" s="239"/>
      <c r="B1034" s="242" t="s">
        <v>67</v>
      </c>
      <c r="C1034" s="67" t="s">
        <v>864</v>
      </c>
      <c r="D1034" s="239" t="s">
        <v>4</v>
      </c>
      <c r="E1034" s="239">
        <v>2</v>
      </c>
      <c r="F1034" s="82"/>
      <c r="G1034" s="130"/>
      <c r="H1034" s="82"/>
    </row>
    <row r="1035" spans="1:8" ht="22.5" customHeight="1">
      <c r="A1035" s="239"/>
      <c r="B1035" s="242" t="s">
        <v>74</v>
      </c>
      <c r="C1035" s="62" t="s">
        <v>662</v>
      </c>
      <c r="D1035" s="239" t="s">
        <v>4</v>
      </c>
      <c r="E1035" s="239">
        <v>1</v>
      </c>
      <c r="F1035" s="82"/>
      <c r="G1035" s="130"/>
      <c r="H1035" s="82"/>
    </row>
    <row r="1036" spans="1:8" ht="22.5" customHeight="1">
      <c r="A1036" s="239"/>
      <c r="B1036" s="242" t="s">
        <v>69</v>
      </c>
      <c r="C1036" s="62" t="s">
        <v>663</v>
      </c>
      <c r="D1036" s="239" t="s">
        <v>4</v>
      </c>
      <c r="E1036" s="239">
        <v>2</v>
      </c>
      <c r="F1036" s="82"/>
      <c r="G1036" s="130"/>
      <c r="H1036" s="82"/>
    </row>
    <row r="1037" spans="1:8" ht="22.5" customHeight="1">
      <c r="A1037" s="239"/>
      <c r="B1037" s="242" t="s">
        <v>70</v>
      </c>
      <c r="C1037" s="62" t="s">
        <v>954</v>
      </c>
      <c r="D1037" s="239" t="s">
        <v>62</v>
      </c>
      <c r="E1037" s="239">
        <v>1</v>
      </c>
      <c r="F1037" s="82"/>
      <c r="G1037" s="130"/>
      <c r="H1037" s="82"/>
    </row>
    <row r="1038" spans="1:8" ht="22.5" customHeight="1">
      <c r="A1038" s="239"/>
      <c r="B1038" s="242" t="s">
        <v>175</v>
      </c>
      <c r="C1038" s="62" t="s">
        <v>768</v>
      </c>
      <c r="D1038" s="239"/>
      <c r="E1038" s="239"/>
      <c r="F1038" s="82"/>
      <c r="G1038" s="130"/>
      <c r="H1038" s="82"/>
    </row>
    <row r="1039" spans="1:8" ht="22.5" customHeight="1">
      <c r="A1039" s="239"/>
      <c r="B1039" s="242" t="s">
        <v>72</v>
      </c>
      <c r="C1039" s="62" t="s">
        <v>189</v>
      </c>
      <c r="D1039" s="239" t="s">
        <v>5</v>
      </c>
      <c r="E1039" s="70">
        <v>1</v>
      </c>
      <c r="F1039" s="82"/>
      <c r="G1039" s="130"/>
      <c r="H1039" s="82"/>
    </row>
    <row r="1040" spans="1:8" ht="22.5" customHeight="1">
      <c r="A1040" s="239"/>
      <c r="B1040" s="242" t="s">
        <v>176</v>
      </c>
      <c r="C1040" s="62" t="s">
        <v>710</v>
      </c>
      <c r="D1040" s="239" t="s">
        <v>5</v>
      </c>
      <c r="E1040" s="239">
        <v>1</v>
      </c>
      <c r="F1040" s="82"/>
      <c r="G1040" s="130"/>
      <c r="H1040" s="82"/>
    </row>
    <row r="1041" spans="1:8" ht="22.5" customHeight="1">
      <c r="A1041" s="239" t="s">
        <v>363</v>
      </c>
      <c r="B1041" s="491" t="s">
        <v>231</v>
      </c>
      <c r="C1041" s="491"/>
      <c r="D1041" s="491"/>
      <c r="E1041" s="239"/>
      <c r="F1041" s="82"/>
      <c r="G1041" s="130"/>
      <c r="H1041" s="82"/>
    </row>
    <row r="1042" spans="1:8" ht="22.5" customHeight="1">
      <c r="A1042" s="239"/>
      <c r="B1042" s="242" t="s">
        <v>127</v>
      </c>
      <c r="C1042" s="230" t="s">
        <v>817</v>
      </c>
      <c r="D1042" s="236"/>
      <c r="E1042" s="239"/>
      <c r="F1042" s="82"/>
      <c r="G1042" s="130"/>
      <c r="H1042" s="82"/>
    </row>
    <row r="1043" spans="1:8" ht="22.5" customHeight="1">
      <c r="A1043" s="239"/>
      <c r="B1043" s="242" t="s">
        <v>63</v>
      </c>
      <c r="C1043" s="62" t="s">
        <v>707</v>
      </c>
      <c r="D1043" s="239" t="s">
        <v>4</v>
      </c>
      <c r="E1043" s="239">
        <v>2</v>
      </c>
      <c r="F1043" s="82"/>
      <c r="G1043" s="130"/>
      <c r="H1043" s="82"/>
    </row>
    <row r="1044" spans="1:8" ht="22.5" customHeight="1">
      <c r="A1044" s="239"/>
      <c r="B1044" s="242" t="s">
        <v>64</v>
      </c>
      <c r="C1044" s="62" t="s">
        <v>703</v>
      </c>
      <c r="D1044" s="239" t="s">
        <v>4</v>
      </c>
      <c r="E1044" s="239">
        <v>2</v>
      </c>
      <c r="F1044" s="82"/>
      <c r="G1044" s="130"/>
      <c r="H1044" s="82"/>
    </row>
    <row r="1045" spans="1:8" ht="22.5" customHeight="1">
      <c r="A1045" s="239"/>
      <c r="B1045" s="242" t="s">
        <v>65</v>
      </c>
      <c r="C1045" s="62" t="s">
        <v>704</v>
      </c>
      <c r="D1045" s="239" t="s">
        <v>4</v>
      </c>
      <c r="E1045" s="239">
        <v>1</v>
      </c>
      <c r="F1045" s="82"/>
      <c r="G1045" s="130"/>
      <c r="H1045" s="82"/>
    </row>
    <row r="1046" spans="1:8" ht="22.5" customHeight="1">
      <c r="A1046" s="239"/>
      <c r="B1046" s="242" t="s">
        <v>66</v>
      </c>
      <c r="C1046" s="62" t="s">
        <v>706</v>
      </c>
      <c r="D1046" s="239" t="s">
        <v>48</v>
      </c>
      <c r="E1046" s="239">
        <v>5</v>
      </c>
      <c r="F1046" s="82"/>
      <c r="G1046" s="130"/>
      <c r="H1046" s="82"/>
    </row>
    <row r="1047" spans="1:8" ht="22.5" customHeight="1">
      <c r="A1047" s="239"/>
      <c r="B1047" s="242" t="s">
        <v>67</v>
      </c>
      <c r="C1047" s="62" t="s">
        <v>189</v>
      </c>
      <c r="D1047" s="239" t="s">
        <v>95</v>
      </c>
      <c r="E1047" s="239">
        <v>1</v>
      </c>
      <c r="F1047" s="82"/>
      <c r="G1047" s="130"/>
      <c r="H1047" s="82"/>
    </row>
    <row r="1048" spans="1:8" ht="22.5" customHeight="1">
      <c r="A1048" s="239"/>
      <c r="B1048" s="242" t="s">
        <v>74</v>
      </c>
      <c r="C1048" s="62" t="s">
        <v>705</v>
      </c>
      <c r="D1048" s="239" t="s">
        <v>95</v>
      </c>
      <c r="E1048" s="239">
        <v>1</v>
      </c>
      <c r="F1048" s="82"/>
      <c r="G1048" s="130"/>
      <c r="H1048" s="82"/>
    </row>
    <row r="1049" spans="1:8" ht="22.5" customHeight="1">
      <c r="A1049" s="239"/>
      <c r="B1049" s="242" t="s">
        <v>69</v>
      </c>
      <c r="C1049" s="62" t="s">
        <v>710</v>
      </c>
      <c r="D1049" s="239" t="s">
        <v>95</v>
      </c>
      <c r="E1049" s="239">
        <v>1</v>
      </c>
      <c r="F1049" s="82"/>
      <c r="G1049" s="130"/>
      <c r="H1049" s="82"/>
    </row>
    <row r="1050" spans="1:8" ht="22.5" customHeight="1">
      <c r="A1050" s="239"/>
      <c r="B1050" s="242" t="s">
        <v>130</v>
      </c>
      <c r="C1050" s="62" t="s">
        <v>712</v>
      </c>
      <c r="D1050" s="239" t="s">
        <v>95</v>
      </c>
      <c r="E1050" s="239">
        <v>1</v>
      </c>
      <c r="F1050" s="82"/>
      <c r="G1050" s="130"/>
      <c r="H1050" s="82"/>
    </row>
    <row r="1051" spans="1:8" ht="22.5" customHeight="1">
      <c r="A1051" s="239" t="s">
        <v>362</v>
      </c>
      <c r="B1051" s="498" t="s">
        <v>158</v>
      </c>
      <c r="C1051" s="498"/>
      <c r="D1051" s="498"/>
      <c r="E1051" s="498"/>
      <c r="F1051" s="82"/>
      <c r="G1051" s="130"/>
      <c r="H1051" s="82"/>
    </row>
    <row r="1052" spans="1:8" ht="22.5" customHeight="1">
      <c r="A1052" s="239"/>
      <c r="B1052" s="242"/>
      <c r="C1052" s="62" t="s">
        <v>114</v>
      </c>
      <c r="D1052" s="239"/>
      <c r="E1052" s="239"/>
      <c r="F1052" s="82"/>
      <c r="G1052" s="130"/>
      <c r="H1052" s="82"/>
    </row>
    <row r="1053" spans="1:8" ht="22.5" customHeight="1">
      <c r="A1053" s="239" t="s">
        <v>473</v>
      </c>
      <c r="B1053" s="242"/>
      <c r="C1053" s="69" t="s">
        <v>194</v>
      </c>
      <c r="D1053" s="239"/>
      <c r="E1053" s="239"/>
      <c r="F1053" s="82"/>
      <c r="G1053" s="130"/>
      <c r="H1053" s="82"/>
    </row>
    <row r="1054" spans="1:8" ht="22.5" customHeight="1">
      <c r="A1054" s="239"/>
      <c r="B1054" s="242"/>
      <c r="C1054" s="62" t="s">
        <v>114</v>
      </c>
      <c r="D1054" s="239"/>
      <c r="E1054" s="239"/>
      <c r="F1054" s="82"/>
      <c r="G1054" s="130"/>
      <c r="H1054" s="82"/>
    </row>
    <row r="1055" spans="1:8" ht="22.5" customHeight="1">
      <c r="A1055" s="239" t="s">
        <v>364</v>
      </c>
      <c r="B1055" s="242"/>
      <c r="C1055" s="241" t="s">
        <v>200</v>
      </c>
      <c r="D1055" s="239"/>
      <c r="E1055" s="239"/>
      <c r="F1055" s="82"/>
      <c r="G1055" s="130"/>
      <c r="H1055" s="82"/>
    </row>
    <row r="1056" spans="1:8" ht="22.5" customHeight="1">
      <c r="A1056" s="239"/>
      <c r="B1056" s="242"/>
      <c r="C1056" s="62" t="s">
        <v>197</v>
      </c>
      <c r="D1056" s="239"/>
      <c r="E1056" s="239"/>
      <c r="F1056" s="82"/>
      <c r="G1056" s="130"/>
      <c r="H1056" s="82"/>
    </row>
    <row r="1057" spans="1:9" ht="22.5" customHeight="1">
      <c r="A1057" s="239"/>
      <c r="B1057" s="242" t="s">
        <v>63</v>
      </c>
      <c r="C1057" s="62" t="s">
        <v>198</v>
      </c>
      <c r="D1057" s="239" t="s">
        <v>95</v>
      </c>
      <c r="E1057" s="239">
        <v>1</v>
      </c>
      <c r="F1057" s="82"/>
      <c r="G1057" s="130"/>
      <c r="H1057" s="82"/>
    </row>
    <row r="1058" spans="1:9" ht="22.5" customHeight="1">
      <c r="A1058" s="239"/>
      <c r="B1058" s="242" t="s">
        <v>64</v>
      </c>
      <c r="C1058" s="62" t="s">
        <v>199</v>
      </c>
      <c r="D1058" s="239" t="s">
        <v>95</v>
      </c>
      <c r="E1058" s="239">
        <v>1</v>
      </c>
      <c r="F1058" s="82"/>
      <c r="G1058" s="130"/>
      <c r="H1058" s="82"/>
    </row>
    <row r="1059" spans="1:9" ht="22.5" customHeight="1">
      <c r="A1059" s="239" t="s">
        <v>471</v>
      </c>
      <c r="B1059" s="242"/>
      <c r="C1059" s="241" t="s">
        <v>675</v>
      </c>
      <c r="D1059" s="103"/>
      <c r="E1059" s="117"/>
      <c r="F1059" s="82"/>
      <c r="G1059" s="130"/>
      <c r="H1059" s="82"/>
    </row>
    <row r="1060" spans="1:9" ht="22.5" customHeight="1">
      <c r="A1060" s="239" t="s">
        <v>472</v>
      </c>
      <c r="B1060" s="242"/>
      <c r="C1060" s="76" t="s">
        <v>621</v>
      </c>
      <c r="D1060" s="103"/>
      <c r="E1060" s="117"/>
      <c r="F1060" s="82"/>
      <c r="G1060" s="130"/>
      <c r="H1060" s="82"/>
    </row>
    <row r="1061" spans="1:9" ht="22.5" customHeight="1">
      <c r="A1061" s="239"/>
      <c r="B1061" s="242" t="s">
        <v>63</v>
      </c>
      <c r="C1061" s="76" t="s">
        <v>203</v>
      </c>
      <c r="D1061" s="103" t="s">
        <v>214</v>
      </c>
      <c r="E1061" s="117">
        <v>1</v>
      </c>
      <c r="F1061" s="82"/>
      <c r="G1061" s="130"/>
      <c r="H1061" s="82"/>
    </row>
    <row r="1062" spans="1:9" ht="22.5" customHeight="1">
      <c r="A1062" s="239"/>
      <c r="B1062" s="242" t="s">
        <v>64</v>
      </c>
      <c r="C1062" s="76" t="s">
        <v>204</v>
      </c>
      <c r="D1062" s="103" t="s">
        <v>214</v>
      </c>
      <c r="E1062" s="117">
        <v>1</v>
      </c>
      <c r="F1062" s="82"/>
      <c r="G1062" s="130"/>
      <c r="H1062" s="82"/>
    </row>
    <row r="1063" spans="1:9" ht="22.5" customHeight="1">
      <c r="A1063" s="239" t="s">
        <v>470</v>
      </c>
      <c r="B1063" s="242"/>
      <c r="C1063" s="76" t="s">
        <v>205</v>
      </c>
      <c r="D1063" s="103" t="s">
        <v>216</v>
      </c>
      <c r="E1063" s="117">
        <v>1</v>
      </c>
      <c r="F1063" s="82"/>
      <c r="G1063" s="130"/>
      <c r="H1063" s="82"/>
    </row>
    <row r="1064" spans="1:9" ht="22.5" customHeight="1">
      <c r="A1064" s="239" t="s">
        <v>366</v>
      </c>
      <c r="B1064" s="242"/>
      <c r="C1064" s="241" t="s">
        <v>206</v>
      </c>
      <c r="D1064" s="103"/>
      <c r="E1064" s="103"/>
      <c r="F1064" s="82"/>
      <c r="G1064" s="130"/>
      <c r="H1064" s="82"/>
    </row>
    <row r="1065" spans="1:9" ht="22.5" customHeight="1">
      <c r="A1065" s="239" t="s">
        <v>367</v>
      </c>
      <c r="B1065" s="242"/>
      <c r="C1065" s="76" t="s">
        <v>971</v>
      </c>
      <c r="D1065" s="103" t="s">
        <v>214</v>
      </c>
      <c r="E1065" s="103">
        <v>1</v>
      </c>
      <c r="F1065" s="82"/>
      <c r="G1065" s="130"/>
      <c r="H1065" s="82"/>
    </row>
    <row r="1066" spans="1:9" ht="22.5" customHeight="1">
      <c r="A1066" s="243"/>
      <c r="B1066" s="242" t="s">
        <v>63</v>
      </c>
      <c r="C1066" s="125" t="s">
        <v>222</v>
      </c>
      <c r="D1066" s="103" t="s">
        <v>48</v>
      </c>
      <c r="E1066" s="103">
        <v>2</v>
      </c>
      <c r="F1066" s="82"/>
      <c r="G1066" s="130"/>
      <c r="H1066" s="82"/>
    </row>
    <row r="1067" spans="1:9" ht="22.5" customHeight="1">
      <c r="A1067" s="82"/>
      <c r="B1067" s="242" t="s">
        <v>64</v>
      </c>
      <c r="C1067" s="125" t="s">
        <v>972</v>
      </c>
      <c r="D1067" s="103" t="s">
        <v>48</v>
      </c>
      <c r="E1067" s="103">
        <v>2</v>
      </c>
      <c r="F1067" s="82"/>
      <c r="G1067" s="130"/>
      <c r="H1067" s="76"/>
    </row>
    <row r="1068" spans="1:9" ht="22.5" customHeight="1">
      <c r="A1068" s="82"/>
      <c r="B1068" s="242" t="s">
        <v>65</v>
      </c>
      <c r="C1068" s="76" t="s">
        <v>977</v>
      </c>
      <c r="D1068" s="103" t="s">
        <v>48</v>
      </c>
      <c r="E1068" s="103">
        <v>1</v>
      </c>
      <c r="F1068" s="82"/>
      <c r="G1068" s="130"/>
      <c r="H1068" s="76"/>
    </row>
    <row r="1069" spans="1:9" ht="22.5" customHeight="1">
      <c r="A1069" s="82"/>
      <c r="B1069" s="242" t="s">
        <v>66</v>
      </c>
      <c r="C1069" s="125" t="s">
        <v>207</v>
      </c>
      <c r="D1069" s="103" t="s">
        <v>95</v>
      </c>
      <c r="E1069" s="103">
        <v>1</v>
      </c>
      <c r="F1069" s="131"/>
      <c r="G1069" s="130"/>
      <c r="H1069" s="220"/>
    </row>
    <row r="1070" spans="1:9" s="152" customFormat="1" ht="22.5" customHeight="1">
      <c r="A1070" s="82" t="s">
        <v>368</v>
      </c>
      <c r="B1070" s="242"/>
      <c r="C1070" s="76" t="s">
        <v>208</v>
      </c>
      <c r="D1070" s="103"/>
      <c r="E1070" s="103"/>
      <c r="F1070" s="139"/>
      <c r="G1070" s="130"/>
      <c r="H1070" s="131"/>
      <c r="I1070" s="139"/>
    </row>
    <row r="1071" spans="1:9" ht="22.5" customHeight="1">
      <c r="A1071" s="239"/>
      <c r="B1071" s="242" t="s">
        <v>63</v>
      </c>
      <c r="C1071" s="231" t="s">
        <v>223</v>
      </c>
      <c r="D1071" s="103" t="s">
        <v>48</v>
      </c>
      <c r="E1071" s="103">
        <v>2</v>
      </c>
      <c r="F1071" s="131"/>
      <c r="G1071" s="130"/>
    </row>
    <row r="1072" spans="1:9" ht="22.5" customHeight="1">
      <c r="A1072" s="239"/>
      <c r="B1072" s="242" t="s">
        <v>64</v>
      </c>
      <c r="C1072" s="125" t="s">
        <v>970</v>
      </c>
      <c r="D1072" s="103" t="s">
        <v>48</v>
      </c>
      <c r="E1072" s="103">
        <v>2</v>
      </c>
      <c r="F1072" s="131"/>
      <c r="G1072" s="130"/>
    </row>
    <row r="1073" spans="1:9" s="152" customFormat="1" ht="22.5" customHeight="1">
      <c r="A1073" s="239"/>
      <c r="B1073" s="242" t="s">
        <v>65</v>
      </c>
      <c r="C1073" s="231" t="s">
        <v>209</v>
      </c>
      <c r="D1073" s="103" t="s">
        <v>214</v>
      </c>
      <c r="E1073" s="103">
        <v>1</v>
      </c>
      <c r="F1073" s="139"/>
      <c r="G1073" s="130"/>
      <c r="H1073" s="139"/>
      <c r="I1073" s="139"/>
    </row>
    <row r="1074" spans="1:9" ht="22.5" customHeight="1">
      <c r="A1074" s="82" t="s">
        <v>369</v>
      </c>
      <c r="B1074" s="491" t="s">
        <v>210</v>
      </c>
      <c r="C1074" s="491"/>
      <c r="D1074" s="103"/>
      <c r="E1074" s="103"/>
      <c r="F1074" s="131"/>
      <c r="G1074" s="130"/>
    </row>
    <row r="1075" spans="1:9" ht="22.5" customHeight="1">
      <c r="A1075" s="82" t="s">
        <v>783</v>
      </c>
      <c r="B1075" s="489" t="s">
        <v>211</v>
      </c>
      <c r="C1075" s="489"/>
      <c r="D1075" s="103" t="s">
        <v>214</v>
      </c>
      <c r="E1075" s="103">
        <v>1</v>
      </c>
      <c r="F1075" s="131"/>
      <c r="G1075" s="130"/>
    </row>
    <row r="1076" spans="1:9" ht="22.5" customHeight="1">
      <c r="A1076" s="82" t="s">
        <v>784</v>
      </c>
      <c r="B1076" s="489" t="s">
        <v>212</v>
      </c>
      <c r="C1076" s="489"/>
      <c r="D1076" s="103" t="s">
        <v>62</v>
      </c>
      <c r="E1076" s="103">
        <f>E976*2</f>
        <v>4</v>
      </c>
      <c r="F1076" s="131"/>
      <c r="G1076" s="130"/>
    </row>
    <row r="1077" spans="1:9" ht="22.5" customHeight="1">
      <c r="A1077" s="82" t="s">
        <v>370</v>
      </c>
      <c r="B1077" s="511" t="s">
        <v>217</v>
      </c>
      <c r="C1077" s="511"/>
      <c r="D1077" s="512"/>
      <c r="E1077" s="512"/>
      <c r="F1077" s="131"/>
      <c r="G1077" s="130"/>
    </row>
    <row r="1078" spans="1:9" ht="22.5" customHeight="1">
      <c r="A1078" s="82" t="s">
        <v>371</v>
      </c>
      <c r="B1078" s="552" t="s">
        <v>715</v>
      </c>
      <c r="C1078" s="552"/>
      <c r="D1078" s="70"/>
      <c r="E1078" s="182"/>
      <c r="F1078" s="131"/>
      <c r="G1078" s="130"/>
    </row>
    <row r="1079" spans="1:9" ht="22.5" customHeight="1">
      <c r="A1079" s="82"/>
      <c r="B1079" s="147" t="s">
        <v>127</v>
      </c>
      <c r="C1079" s="126" t="s">
        <v>1102</v>
      </c>
      <c r="D1079" s="331" t="s">
        <v>746</v>
      </c>
      <c r="E1079" s="331">
        <v>32400</v>
      </c>
      <c r="F1079" s="131"/>
      <c r="G1079" s="130"/>
    </row>
    <row r="1080" spans="1:9" ht="22.5" customHeight="1">
      <c r="A1080" s="82"/>
      <c r="B1080" s="147" t="s">
        <v>130</v>
      </c>
      <c r="C1080" s="196" t="s">
        <v>828</v>
      </c>
      <c r="D1080" s="331" t="s">
        <v>829</v>
      </c>
      <c r="E1080" s="331">
        <v>3250</v>
      </c>
      <c r="F1080" s="131"/>
      <c r="G1080" s="130"/>
    </row>
    <row r="1081" spans="1:9" ht="22.5" customHeight="1">
      <c r="A1081" s="82"/>
      <c r="B1081" s="147" t="s">
        <v>177</v>
      </c>
      <c r="C1081" s="196" t="s">
        <v>716</v>
      </c>
      <c r="D1081" s="174"/>
      <c r="E1081" s="174"/>
      <c r="F1081" s="131"/>
      <c r="G1081" s="130"/>
    </row>
    <row r="1082" spans="1:9" ht="22.5" customHeight="1">
      <c r="A1082" s="82"/>
      <c r="B1082" s="334" t="s">
        <v>611</v>
      </c>
      <c r="C1082" s="196" t="s">
        <v>748</v>
      </c>
      <c r="D1082" s="174" t="s">
        <v>606</v>
      </c>
      <c r="E1082" s="174"/>
      <c r="F1082" s="131"/>
      <c r="G1082" s="130"/>
    </row>
    <row r="1083" spans="1:9" ht="22.5" customHeight="1">
      <c r="A1083" s="82"/>
      <c r="B1083" s="334" t="s">
        <v>612</v>
      </c>
      <c r="C1083" s="196" t="s">
        <v>747</v>
      </c>
      <c r="D1083" s="174" t="s">
        <v>606</v>
      </c>
      <c r="E1083" s="335"/>
      <c r="F1083" s="131"/>
      <c r="G1083" s="130"/>
    </row>
    <row r="1084" spans="1:9" ht="22.5" customHeight="1">
      <c r="A1084" s="82"/>
      <c r="B1084" s="334" t="s">
        <v>613</v>
      </c>
      <c r="C1084" s="196" t="s">
        <v>820</v>
      </c>
      <c r="D1084" s="174" t="s">
        <v>606</v>
      </c>
      <c r="E1084" s="335"/>
      <c r="F1084" s="131"/>
      <c r="G1084" s="130"/>
    </row>
    <row r="1085" spans="1:9" ht="22.5" customHeight="1">
      <c r="A1085" s="82"/>
      <c r="B1085" s="192" t="s">
        <v>613</v>
      </c>
      <c r="C1085" s="196" t="s">
        <v>717</v>
      </c>
      <c r="D1085" s="174" t="s">
        <v>598</v>
      </c>
      <c r="E1085" s="174">
        <f>E943</f>
        <v>4</v>
      </c>
      <c r="F1085" s="131"/>
      <c r="G1085" s="130"/>
    </row>
    <row r="1086" spans="1:9" ht="22.5" customHeight="1">
      <c r="A1086" s="82"/>
      <c r="B1086" s="192" t="s">
        <v>614</v>
      </c>
      <c r="C1086" s="196" t="s">
        <v>718</v>
      </c>
      <c r="D1086" s="174"/>
      <c r="E1086" s="174"/>
      <c r="F1086" s="131"/>
      <c r="G1086" s="130"/>
    </row>
    <row r="1087" spans="1:9" ht="22.5" customHeight="1">
      <c r="A1087" s="82"/>
      <c r="B1087" s="192" t="s">
        <v>127</v>
      </c>
      <c r="C1087" s="196" t="s">
        <v>132</v>
      </c>
      <c r="D1087" s="174" t="s">
        <v>598</v>
      </c>
      <c r="E1087" s="174">
        <f>E932</f>
        <v>12</v>
      </c>
      <c r="F1087" s="131"/>
      <c r="G1087" s="130"/>
    </row>
    <row r="1088" spans="1:9" ht="22.5" customHeight="1">
      <c r="A1088" s="82"/>
      <c r="B1088" s="186" t="s">
        <v>615</v>
      </c>
      <c r="C1088" s="336" t="s">
        <v>719</v>
      </c>
      <c r="D1088" s="174"/>
      <c r="E1088" s="174"/>
      <c r="F1088" s="131"/>
      <c r="G1088" s="130"/>
    </row>
    <row r="1089" spans="1:7" ht="22.5" customHeight="1">
      <c r="A1089" s="82"/>
      <c r="B1089" s="186" t="s">
        <v>127</v>
      </c>
      <c r="C1089" s="336" t="s">
        <v>602</v>
      </c>
      <c r="D1089" s="174" t="s">
        <v>48</v>
      </c>
      <c r="E1089" s="174">
        <f>E950</f>
        <v>2</v>
      </c>
      <c r="F1089" s="131"/>
      <c r="G1089" s="130"/>
    </row>
    <row r="1090" spans="1:7" ht="22.5" customHeight="1">
      <c r="A1090" s="82"/>
      <c r="B1090" s="186" t="s">
        <v>130</v>
      </c>
      <c r="C1090" s="336" t="s">
        <v>838</v>
      </c>
      <c r="D1090" s="174" t="s">
        <v>48</v>
      </c>
      <c r="E1090" s="174">
        <f>E952+E953</f>
        <v>4</v>
      </c>
      <c r="F1090" s="131"/>
      <c r="G1090" s="130"/>
    </row>
    <row r="1091" spans="1:7" ht="22.5" customHeight="1">
      <c r="A1091" s="82"/>
      <c r="B1091" s="186" t="s">
        <v>177</v>
      </c>
      <c r="C1091" s="336" t="s">
        <v>607</v>
      </c>
      <c r="D1091" s="174" t="s">
        <v>48</v>
      </c>
      <c r="E1091" s="174">
        <f>E954/3</f>
        <v>2</v>
      </c>
      <c r="F1091" s="131"/>
      <c r="G1091" s="130"/>
    </row>
    <row r="1092" spans="1:7" ht="22.5" customHeight="1">
      <c r="A1092" s="82"/>
      <c r="B1092" s="186" t="s">
        <v>180</v>
      </c>
      <c r="C1092" s="336" t="s">
        <v>839</v>
      </c>
      <c r="D1092" s="174" t="s">
        <v>48</v>
      </c>
      <c r="E1092" s="174">
        <f>E955/3</f>
        <v>2</v>
      </c>
      <c r="F1092" s="131"/>
      <c r="G1092" s="130"/>
    </row>
    <row r="1093" spans="1:7" ht="22.5" customHeight="1">
      <c r="A1093" s="82"/>
      <c r="B1093" s="186" t="s">
        <v>250</v>
      </c>
      <c r="C1093" s="336" t="s">
        <v>132</v>
      </c>
      <c r="D1093" s="174" t="s">
        <v>48</v>
      </c>
      <c r="E1093" s="174">
        <f>E956/3</f>
        <v>2</v>
      </c>
      <c r="F1093" s="131"/>
      <c r="G1093" s="130"/>
    </row>
    <row r="1094" spans="1:7" ht="22.5" customHeight="1">
      <c r="A1094" s="82"/>
      <c r="B1094" s="192" t="s">
        <v>616</v>
      </c>
      <c r="C1094" s="196" t="s">
        <v>720</v>
      </c>
      <c r="D1094" s="174" t="s">
        <v>62</v>
      </c>
      <c r="E1094" s="174">
        <f>E963+E966</f>
        <v>9</v>
      </c>
      <c r="F1094" s="131"/>
      <c r="G1094" s="130"/>
    </row>
    <row r="1095" spans="1:7" ht="22.5" customHeight="1">
      <c r="A1095" s="82"/>
      <c r="B1095" s="192" t="s">
        <v>617</v>
      </c>
      <c r="C1095" s="196" t="s">
        <v>721</v>
      </c>
      <c r="D1095" s="174" t="s">
        <v>598</v>
      </c>
      <c r="E1095" s="174">
        <f>E974</f>
        <v>2</v>
      </c>
      <c r="F1095" s="131"/>
      <c r="G1095" s="130"/>
    </row>
    <row r="1096" spans="1:7" ht="22.5" customHeight="1">
      <c r="A1096" s="82"/>
      <c r="B1096" s="192" t="s">
        <v>722</v>
      </c>
      <c r="C1096" s="196" t="s">
        <v>723</v>
      </c>
      <c r="D1096" s="174" t="s">
        <v>598</v>
      </c>
      <c r="E1096" s="174">
        <v>3</v>
      </c>
      <c r="F1096" s="131"/>
      <c r="G1096" s="130"/>
    </row>
    <row r="1097" spans="1:7" ht="22.5" customHeight="1">
      <c r="A1097" s="82"/>
      <c r="B1097" s="192" t="s">
        <v>618</v>
      </c>
      <c r="C1097" s="196" t="s">
        <v>1001</v>
      </c>
      <c r="D1097" s="174" t="s">
        <v>1002</v>
      </c>
      <c r="E1097" s="174">
        <f>E1098</f>
        <v>400</v>
      </c>
      <c r="F1097" s="131"/>
      <c r="G1097" s="130"/>
    </row>
    <row r="1098" spans="1:7" ht="22.5" customHeight="1">
      <c r="A1098" s="82"/>
      <c r="B1098" s="192" t="s">
        <v>725</v>
      </c>
      <c r="C1098" s="196" t="s">
        <v>1006</v>
      </c>
      <c r="D1098" s="331" t="s">
        <v>46</v>
      </c>
      <c r="E1098" s="331">
        <v>400</v>
      </c>
      <c r="F1098" s="131"/>
      <c r="G1098" s="130"/>
    </row>
    <row r="1099" spans="1:7" ht="22.5" customHeight="1">
      <c r="A1099" s="82"/>
      <c r="B1099" s="176" t="s">
        <v>727</v>
      </c>
      <c r="C1099" s="196" t="s">
        <v>726</v>
      </c>
      <c r="D1099" s="174" t="s">
        <v>95</v>
      </c>
      <c r="E1099" s="174">
        <v>1</v>
      </c>
      <c r="F1099" s="131"/>
      <c r="G1099" s="130"/>
    </row>
    <row r="1100" spans="1:7" ht="22.5" customHeight="1">
      <c r="A1100" s="82"/>
      <c r="B1100" s="192" t="s">
        <v>729</v>
      </c>
      <c r="C1100" s="196" t="s">
        <v>728</v>
      </c>
      <c r="D1100" s="518" t="s">
        <v>114</v>
      </c>
      <c r="E1100" s="518"/>
      <c r="F1100" s="131"/>
      <c r="G1100" s="130"/>
    </row>
    <row r="1101" spans="1:7" ht="22.5" customHeight="1">
      <c r="A1101" s="82"/>
      <c r="B1101" s="192" t="s">
        <v>730</v>
      </c>
      <c r="C1101" s="196" t="s">
        <v>844</v>
      </c>
      <c r="D1101" s="63" t="s">
        <v>46</v>
      </c>
      <c r="E1101" s="63">
        <v>20</v>
      </c>
      <c r="F1101" s="131"/>
      <c r="G1101" s="130"/>
    </row>
    <row r="1102" spans="1:7" ht="22.5" customHeight="1">
      <c r="A1102" s="82"/>
      <c r="B1102" s="192" t="s">
        <v>732</v>
      </c>
      <c r="C1102" s="196" t="s">
        <v>847</v>
      </c>
      <c r="D1102" s="174" t="s">
        <v>95</v>
      </c>
      <c r="E1102" s="174">
        <v>1</v>
      </c>
      <c r="F1102" s="131"/>
      <c r="G1102" s="130"/>
    </row>
    <row r="1103" spans="1:7" ht="22.5" customHeight="1">
      <c r="A1103" s="82"/>
      <c r="B1103" s="176" t="s">
        <v>734</v>
      </c>
      <c r="C1103" s="196" t="s">
        <v>731</v>
      </c>
      <c r="D1103" s="174" t="s">
        <v>95</v>
      </c>
      <c r="E1103" s="174">
        <v>1</v>
      </c>
      <c r="F1103" s="131"/>
      <c r="G1103" s="130"/>
    </row>
    <row r="1104" spans="1:7" ht="22.5" customHeight="1">
      <c r="A1104" s="82"/>
      <c r="B1104" s="147" t="s">
        <v>736</v>
      </c>
      <c r="C1104" s="196" t="s">
        <v>733</v>
      </c>
      <c r="D1104" s="174" t="s">
        <v>46</v>
      </c>
      <c r="E1104" s="331">
        <v>400</v>
      </c>
      <c r="F1104" s="131"/>
      <c r="G1104" s="130"/>
    </row>
    <row r="1105" spans="1:7" ht="22.5" customHeight="1">
      <c r="A1105" s="82"/>
      <c r="B1105" s="147" t="s">
        <v>738</v>
      </c>
      <c r="C1105" s="196" t="s">
        <v>735</v>
      </c>
      <c r="D1105" s="174" t="s">
        <v>95</v>
      </c>
      <c r="E1105" s="174">
        <v>1</v>
      </c>
      <c r="F1105" s="131"/>
      <c r="G1105" s="130"/>
    </row>
    <row r="1106" spans="1:7" ht="22.5" customHeight="1">
      <c r="A1106" s="82"/>
      <c r="B1106" s="192" t="s">
        <v>740</v>
      </c>
      <c r="C1106" s="196" t="s">
        <v>737</v>
      </c>
      <c r="D1106" s="174" t="s">
        <v>95</v>
      </c>
      <c r="E1106" s="174">
        <v>1</v>
      </c>
      <c r="F1106" s="131"/>
      <c r="G1106" s="130"/>
    </row>
    <row r="1107" spans="1:7" ht="22.5" customHeight="1">
      <c r="A1107" s="82"/>
      <c r="B1107" s="192" t="s">
        <v>742</v>
      </c>
      <c r="C1107" s="196" t="s">
        <v>739</v>
      </c>
      <c r="D1107" s="174" t="s">
        <v>95</v>
      </c>
      <c r="E1107" s="174">
        <v>1</v>
      </c>
      <c r="F1107" s="131"/>
      <c r="G1107" s="130"/>
    </row>
    <row r="1108" spans="1:7" ht="22.5" customHeight="1">
      <c r="A1108" s="82"/>
      <c r="B1108" s="176" t="s">
        <v>744</v>
      </c>
      <c r="C1108" s="196" t="s">
        <v>741</v>
      </c>
      <c r="D1108" s="174" t="s">
        <v>95</v>
      </c>
      <c r="E1108" s="174">
        <v>1</v>
      </c>
      <c r="F1108" s="131"/>
      <c r="G1108" s="130"/>
    </row>
    <row r="1109" spans="1:7" ht="22.5" customHeight="1">
      <c r="A1109" s="82"/>
      <c r="B1109" s="176" t="s">
        <v>756</v>
      </c>
      <c r="C1109" s="196" t="s">
        <v>743</v>
      </c>
      <c r="D1109" s="174" t="s">
        <v>95</v>
      </c>
      <c r="E1109" s="174">
        <v>1</v>
      </c>
      <c r="F1109" s="131"/>
      <c r="G1109" s="130"/>
    </row>
    <row r="1110" spans="1:7" ht="22.5" customHeight="1">
      <c r="A1110" s="82"/>
      <c r="B1110" s="176" t="s">
        <v>757</v>
      </c>
      <c r="C1110" s="196" t="s">
        <v>755</v>
      </c>
      <c r="D1110" s="174" t="s">
        <v>95</v>
      </c>
      <c r="E1110" s="174">
        <v>1</v>
      </c>
      <c r="F1110" s="131"/>
      <c r="G1110" s="130"/>
    </row>
    <row r="1111" spans="1:7" ht="22.5" customHeight="1">
      <c r="A1111" s="82"/>
      <c r="B1111" s="176" t="s">
        <v>845</v>
      </c>
      <c r="C1111" s="196" t="s">
        <v>753</v>
      </c>
      <c r="D1111" s="174" t="s">
        <v>95</v>
      </c>
      <c r="E1111" s="174">
        <v>1</v>
      </c>
      <c r="F1111" s="131"/>
      <c r="G1111" s="130"/>
    </row>
    <row r="1112" spans="1:7" ht="22.5" customHeight="1">
      <c r="A1112" s="82"/>
      <c r="B1112" s="242" t="s">
        <v>1007</v>
      </c>
      <c r="C1112" s="196" t="s">
        <v>754</v>
      </c>
      <c r="D1112" s="174" t="s">
        <v>95</v>
      </c>
      <c r="E1112" s="174">
        <v>1</v>
      </c>
      <c r="F1112" s="131"/>
      <c r="G1112" s="130"/>
    </row>
    <row r="1113" spans="1:7" ht="22.5" customHeight="1">
      <c r="A1113" s="181" t="s">
        <v>372</v>
      </c>
      <c r="B1113" s="552" t="s">
        <v>749</v>
      </c>
      <c r="C1113" s="552"/>
      <c r="D1113" s="338"/>
      <c r="E1113" s="338"/>
      <c r="F1113" s="131"/>
      <c r="G1113" s="130"/>
    </row>
    <row r="1114" spans="1:7" ht="22.5" customHeight="1">
      <c r="A1114" s="82"/>
      <c r="B1114" s="489" t="s">
        <v>1175</v>
      </c>
      <c r="C1114" s="489"/>
      <c r="D1114" s="338"/>
      <c r="E1114" s="338"/>
      <c r="F1114" s="131"/>
      <c r="G1114" s="130"/>
    </row>
    <row r="1115" spans="1:7" ht="22.5" customHeight="1">
      <c r="A1115" s="82"/>
      <c r="B1115" s="176" t="s">
        <v>611</v>
      </c>
      <c r="C1115" s="196" t="s">
        <v>750</v>
      </c>
      <c r="D1115" s="174" t="s">
        <v>5</v>
      </c>
      <c r="E1115" s="174">
        <v>1</v>
      </c>
      <c r="F1115" s="131"/>
      <c r="G1115" s="130"/>
    </row>
    <row r="1116" spans="1:7" ht="22.5" customHeight="1">
      <c r="A1116" s="82"/>
      <c r="B1116" s="176" t="s">
        <v>612</v>
      </c>
      <c r="C1116" s="196" t="s">
        <v>751</v>
      </c>
      <c r="D1116" s="174" t="s">
        <v>5</v>
      </c>
      <c r="E1116" s="174">
        <v>1</v>
      </c>
      <c r="F1116" s="131"/>
      <c r="G1116" s="130"/>
    </row>
    <row r="1117" spans="1:7" ht="22.5" customHeight="1">
      <c r="A1117" s="82"/>
      <c r="B1117" s="176" t="s">
        <v>613</v>
      </c>
      <c r="C1117" s="196" t="s">
        <v>752</v>
      </c>
      <c r="D1117" s="174" t="s">
        <v>5</v>
      </c>
      <c r="E1117" s="174">
        <v>1</v>
      </c>
      <c r="F1117" s="131"/>
      <c r="G1117" s="130"/>
    </row>
    <row r="1118" spans="1:7" ht="22.5" customHeight="1">
      <c r="A1118" s="131"/>
      <c r="B1118" s="176" t="s">
        <v>614</v>
      </c>
      <c r="C1118" s="196" t="s">
        <v>1244</v>
      </c>
      <c r="D1118" s="174" t="s">
        <v>62</v>
      </c>
      <c r="E1118" s="174">
        <v>1</v>
      </c>
      <c r="F1118" s="131"/>
      <c r="G1118" s="130"/>
    </row>
    <row r="1119" spans="1:7" ht="22.5" customHeight="1">
      <c r="A1119" s="329"/>
      <c r="B1119" s="176" t="s">
        <v>615</v>
      </c>
      <c r="C1119" s="196" t="s">
        <v>833</v>
      </c>
      <c r="D1119" s="174" t="s">
        <v>62</v>
      </c>
      <c r="E1119" s="174">
        <v>1</v>
      </c>
      <c r="F1119" s="131"/>
      <c r="G1119" s="130"/>
    </row>
    <row r="1120" spans="1:7" ht="22.5" customHeight="1">
      <c r="A1120" s="181" t="s">
        <v>821</v>
      </c>
      <c r="B1120" s="176"/>
      <c r="C1120" s="196" t="s">
        <v>834</v>
      </c>
      <c r="D1120" s="174"/>
      <c r="E1120" s="174"/>
      <c r="F1120" s="131"/>
      <c r="G1120" s="130"/>
    </row>
    <row r="1121" spans="1:13" ht="22.5" customHeight="1">
      <c r="A1121" s="329"/>
      <c r="B1121" s="176" t="s">
        <v>611</v>
      </c>
      <c r="C1121" s="196" t="s">
        <v>835</v>
      </c>
      <c r="D1121" s="174" t="s">
        <v>62</v>
      </c>
      <c r="E1121" s="174">
        <v>2</v>
      </c>
      <c r="F1121" s="131"/>
      <c r="G1121" s="130"/>
    </row>
    <row r="1122" spans="1:13" ht="22.5" customHeight="1">
      <c r="A1122" s="329"/>
      <c r="B1122" s="176" t="s">
        <v>612</v>
      </c>
      <c r="C1122" s="196" t="s">
        <v>836</v>
      </c>
      <c r="D1122" s="174" t="s">
        <v>62</v>
      </c>
      <c r="E1122" s="174">
        <v>2</v>
      </c>
      <c r="F1122" s="131"/>
      <c r="G1122" s="130"/>
    </row>
    <row r="1123" spans="1:13" ht="22.5" customHeight="1">
      <c r="A1123" s="82" t="s">
        <v>929</v>
      </c>
      <c r="B1123" s="502" t="s">
        <v>921</v>
      </c>
      <c r="C1123" s="502"/>
      <c r="D1123" s="240"/>
      <c r="E1123" s="240"/>
      <c r="F1123" s="131"/>
      <c r="G1123" s="130"/>
    </row>
    <row r="1124" spans="1:13" ht="22.5" customHeight="1">
      <c r="A1124" s="82"/>
      <c r="B1124" s="97" t="s">
        <v>611</v>
      </c>
      <c r="C1124" s="230" t="s">
        <v>922</v>
      </c>
      <c r="D1124" s="63" t="s">
        <v>5</v>
      </c>
      <c r="E1124" s="63">
        <v>1</v>
      </c>
      <c r="F1124" s="131"/>
      <c r="G1124" s="130"/>
    </row>
    <row r="1125" spans="1:13" ht="22.5" customHeight="1">
      <c r="A1125" s="82"/>
      <c r="B1125" s="97" t="s">
        <v>612</v>
      </c>
      <c r="C1125" s="230" t="s">
        <v>923</v>
      </c>
      <c r="D1125" s="63" t="s">
        <v>5</v>
      </c>
      <c r="E1125" s="63">
        <v>1</v>
      </c>
      <c r="F1125" s="131"/>
      <c r="G1125" s="130"/>
    </row>
    <row r="1126" spans="1:13" ht="22.5" customHeight="1">
      <c r="A1126" s="82" t="s">
        <v>930</v>
      </c>
      <c r="B1126" s="502" t="s">
        <v>1150</v>
      </c>
      <c r="C1126" s="502"/>
      <c r="D1126" s="495" t="s">
        <v>114</v>
      </c>
      <c r="E1126" s="495"/>
      <c r="F1126" s="131"/>
      <c r="G1126" s="130"/>
    </row>
    <row r="1127" spans="1:13" ht="22.5" customHeight="1">
      <c r="A1127" s="76" t="s">
        <v>1235</v>
      </c>
      <c r="B1127" s="489" t="s">
        <v>1226</v>
      </c>
      <c r="C1127" s="489"/>
      <c r="D1127" s="103" t="s">
        <v>829</v>
      </c>
      <c r="E1127" s="103">
        <v>4050</v>
      </c>
      <c r="F1127" s="131"/>
      <c r="G1127" s="130"/>
      <c r="M1127" s="150"/>
    </row>
    <row r="1128" spans="1:13" ht="22.5" customHeight="1">
      <c r="A1128" s="76" t="s">
        <v>1236</v>
      </c>
      <c r="B1128" s="489" t="s">
        <v>1227</v>
      </c>
      <c r="C1128" s="489"/>
      <c r="D1128" s="103" t="s">
        <v>95</v>
      </c>
      <c r="E1128" s="103">
        <v>1</v>
      </c>
      <c r="F1128" s="131"/>
      <c r="G1128" s="130"/>
    </row>
    <row r="1129" spans="1:13" ht="22.5" customHeight="1">
      <c r="A1129" s="76" t="s">
        <v>1237</v>
      </c>
      <c r="B1129" s="489" t="s">
        <v>1228</v>
      </c>
      <c r="C1129" s="489"/>
      <c r="D1129" s="103" t="s">
        <v>95</v>
      </c>
      <c r="E1129" s="103">
        <v>1</v>
      </c>
      <c r="F1129" s="131"/>
      <c r="G1129" s="130"/>
    </row>
    <row r="1130" spans="1:13" ht="22.5" customHeight="1">
      <c r="A1130" s="82" t="s">
        <v>365</v>
      </c>
      <c r="B1130" s="491" t="s">
        <v>227</v>
      </c>
      <c r="C1130" s="491"/>
      <c r="D1130" s="103"/>
      <c r="E1130" s="103"/>
      <c r="F1130" s="131"/>
      <c r="G1130" s="130"/>
    </row>
    <row r="1131" spans="1:13" ht="22.5" customHeight="1">
      <c r="A1131" s="67" t="s">
        <v>373</v>
      </c>
      <c r="B1131" s="489" t="s">
        <v>236</v>
      </c>
      <c r="C1131" s="489"/>
      <c r="D1131" s="103" t="s">
        <v>214</v>
      </c>
      <c r="E1131" s="103">
        <v>1</v>
      </c>
      <c r="F1131" s="131"/>
      <c r="G1131" s="130"/>
    </row>
    <row r="1132" spans="1:13" ht="22.5" customHeight="1">
      <c r="A1132" s="67" t="s">
        <v>374</v>
      </c>
      <c r="B1132" s="489" t="s">
        <v>272</v>
      </c>
      <c r="C1132" s="489"/>
      <c r="D1132" s="103" t="s">
        <v>214</v>
      </c>
      <c r="E1132" s="103">
        <v>1</v>
      </c>
      <c r="F1132" s="131"/>
      <c r="G1132" s="130"/>
    </row>
    <row r="1133" spans="1:13" ht="22.5" customHeight="1">
      <c r="A1133" s="67" t="s">
        <v>375</v>
      </c>
      <c r="B1133" s="489" t="str">
        <f>B600</f>
        <v xml:space="preserve">Complete solar system (1kW solar panel) including 12V VRLA maintenace free battery and other accessories for Substation emergency DC Lighting </v>
      </c>
      <c r="C1133" s="489"/>
      <c r="D1133" s="103" t="s">
        <v>4</v>
      </c>
      <c r="E1133" s="103">
        <v>1</v>
      </c>
      <c r="F1133" s="131"/>
      <c r="G1133" s="130"/>
    </row>
    <row r="1134" spans="1:13" ht="22.5" customHeight="1">
      <c r="A1134" s="82" t="s">
        <v>376</v>
      </c>
      <c r="B1134" s="491" t="s">
        <v>777</v>
      </c>
      <c r="C1134" s="491"/>
      <c r="D1134" s="103"/>
      <c r="E1134" s="103"/>
      <c r="F1134" s="131"/>
      <c r="G1134" s="130"/>
    </row>
    <row r="1135" spans="1:13" ht="22.5" customHeight="1">
      <c r="A1135" s="82" t="s">
        <v>785</v>
      </c>
      <c r="B1135" s="489" t="s">
        <v>229</v>
      </c>
      <c r="C1135" s="489"/>
      <c r="D1135" s="103" t="s">
        <v>214</v>
      </c>
      <c r="E1135" s="103">
        <v>1</v>
      </c>
      <c r="F1135" s="131"/>
      <c r="G1135" s="130"/>
    </row>
    <row r="1136" spans="1:13" ht="22.5" customHeight="1">
      <c r="A1136" s="82" t="s">
        <v>786</v>
      </c>
      <c r="B1136" s="489" t="s">
        <v>767</v>
      </c>
      <c r="C1136" s="489"/>
      <c r="D1136" s="103" t="s">
        <v>214</v>
      </c>
      <c r="E1136" s="103">
        <v>1</v>
      </c>
      <c r="F1136" s="82"/>
      <c r="G1136" s="130"/>
      <c r="H1136" s="82"/>
    </row>
    <row r="1137" spans="1:9" ht="22.5" customHeight="1">
      <c r="A1137" s="82" t="s">
        <v>787</v>
      </c>
      <c r="B1137" s="489" t="s">
        <v>319</v>
      </c>
      <c r="C1137" s="489"/>
      <c r="D1137" s="103" t="s">
        <v>214</v>
      </c>
      <c r="E1137" s="103">
        <v>1</v>
      </c>
      <c r="F1137" s="82"/>
      <c r="G1137" s="130"/>
      <c r="H1137" s="82"/>
    </row>
    <row r="1138" spans="1:9" ht="22.5" customHeight="1">
      <c r="A1138" s="82" t="s">
        <v>788</v>
      </c>
      <c r="B1138" s="489" t="s">
        <v>1178</v>
      </c>
      <c r="C1138" s="489"/>
      <c r="D1138" s="237" t="s">
        <v>95</v>
      </c>
      <c r="E1138" s="237">
        <v>1</v>
      </c>
      <c r="F1138" s="131"/>
      <c r="G1138" s="369"/>
    </row>
    <row r="1139" spans="1:9" s="152" customFormat="1" ht="22.5" customHeight="1">
      <c r="A1139" s="153" t="s">
        <v>628</v>
      </c>
      <c r="B1139" s="154"/>
      <c r="C1139" s="155"/>
      <c r="D1139" s="103"/>
      <c r="E1139" s="103"/>
      <c r="F1139" s="330"/>
      <c r="G1139" s="373"/>
      <c r="H1139" s="348"/>
      <c r="I1139" s="139"/>
    </row>
    <row r="1140" spans="1:9" ht="22.5" customHeight="1">
      <c r="A1140" s="153" t="s">
        <v>1255</v>
      </c>
      <c r="B1140" s="154"/>
      <c r="C1140" s="155"/>
      <c r="D1140" s="117"/>
      <c r="E1140" s="103"/>
      <c r="F1140" s="131"/>
      <c r="G1140" s="369"/>
    </row>
    <row r="1141" spans="1:9" ht="22.5" customHeight="1">
      <c r="A1141" s="131"/>
      <c r="B1141" s="242"/>
      <c r="C1141" s="131"/>
      <c r="D1141" s="70"/>
      <c r="E1141" s="70"/>
      <c r="F1141" s="131"/>
      <c r="G1141" s="369"/>
    </row>
    <row r="1142" spans="1:9" s="133" customFormat="1" ht="22.5" customHeight="1">
      <c r="A1142" s="490" t="s">
        <v>377</v>
      </c>
      <c r="B1142" s="490"/>
      <c r="C1142" s="490"/>
      <c r="D1142" s="490"/>
      <c r="E1142" s="490"/>
      <c r="F1142" s="490"/>
      <c r="G1142" s="490"/>
      <c r="H1142" s="490"/>
      <c r="I1142" s="490"/>
    </row>
    <row r="1143" spans="1:9" s="133" customFormat="1" ht="22.5" customHeight="1">
      <c r="A1143" s="131"/>
      <c r="B1143" s="242"/>
      <c r="C1143" s="131"/>
      <c r="D1143" s="70"/>
      <c r="E1143" s="70"/>
      <c r="F1143" s="70"/>
      <c r="G1143" s="374"/>
      <c r="H1143" s="70"/>
      <c r="I1143" s="70"/>
    </row>
    <row r="1144" spans="1:9" ht="22.5" customHeight="1">
      <c r="A1144" s="499" t="s">
        <v>245</v>
      </c>
      <c r="B1144" s="499" t="s">
        <v>246</v>
      </c>
      <c r="C1144" s="499"/>
      <c r="D1144" s="481" t="s">
        <v>1</v>
      </c>
      <c r="E1144" s="481" t="s">
        <v>12</v>
      </c>
      <c r="F1144" s="479" t="s">
        <v>13</v>
      </c>
      <c r="G1144" s="479"/>
      <c r="H1144" s="478" t="s">
        <v>18</v>
      </c>
      <c r="I1144" s="478"/>
    </row>
    <row r="1145" spans="1:9" ht="22.5" customHeight="1">
      <c r="A1145" s="499"/>
      <c r="B1145" s="499"/>
      <c r="C1145" s="499"/>
      <c r="D1145" s="481"/>
      <c r="E1145" s="481"/>
      <c r="F1145" s="229" t="s">
        <v>10</v>
      </c>
      <c r="G1145" s="370" t="s">
        <v>19</v>
      </c>
      <c r="H1145" s="347" t="s">
        <v>10</v>
      </c>
      <c r="I1145" s="347" t="s">
        <v>19</v>
      </c>
    </row>
    <row r="1146" spans="1:9" ht="22.5" customHeight="1">
      <c r="A1146" s="499"/>
      <c r="B1146" s="499"/>
      <c r="C1146" s="499"/>
      <c r="D1146" s="481"/>
      <c r="E1146" s="481"/>
      <c r="F1146" s="229"/>
      <c r="G1146" s="370"/>
      <c r="H1146" s="347" t="s">
        <v>20</v>
      </c>
      <c r="I1146" s="347" t="s">
        <v>20</v>
      </c>
    </row>
    <row r="1147" spans="1:9" ht="22.5" customHeight="1">
      <c r="A1147" s="499"/>
      <c r="B1147" s="499"/>
      <c r="C1147" s="499"/>
      <c r="D1147" s="481"/>
      <c r="E1147" s="324" t="s">
        <v>15</v>
      </c>
      <c r="F1147" s="325" t="s">
        <v>16</v>
      </c>
      <c r="G1147" s="371" t="s">
        <v>17</v>
      </c>
      <c r="H1147" s="326" t="s">
        <v>22</v>
      </c>
      <c r="I1147" s="326" t="s">
        <v>23</v>
      </c>
    </row>
    <row r="1148" spans="1:9" ht="22.5" customHeight="1">
      <c r="A1148" s="235" t="s">
        <v>378</v>
      </c>
      <c r="B1148" s="496" t="s">
        <v>3</v>
      </c>
      <c r="C1148" s="496"/>
      <c r="D1148" s="496"/>
      <c r="E1148" s="496"/>
      <c r="F1148" s="82"/>
      <c r="G1148" s="130"/>
      <c r="H1148" s="82"/>
    </row>
    <row r="1149" spans="1:9" ht="22.5" customHeight="1">
      <c r="A1149" s="131"/>
      <c r="B1149" s="497" t="s">
        <v>114</v>
      </c>
      <c r="C1149" s="497"/>
      <c r="D1149" s="497"/>
      <c r="E1149" s="497"/>
      <c r="F1149" s="82"/>
      <c r="G1149" s="130"/>
      <c r="H1149" s="82"/>
    </row>
    <row r="1150" spans="1:9" ht="22.5" customHeight="1">
      <c r="A1150" s="135" t="s">
        <v>379</v>
      </c>
      <c r="B1150" s="498" t="s">
        <v>89</v>
      </c>
      <c r="C1150" s="498"/>
      <c r="D1150" s="498"/>
      <c r="E1150" s="498"/>
      <c r="F1150" s="82"/>
      <c r="G1150" s="130"/>
      <c r="H1150" s="82"/>
    </row>
    <row r="1151" spans="1:9" ht="22.5" customHeight="1">
      <c r="A1151" s="499" t="s">
        <v>380</v>
      </c>
      <c r="B1151" s="500" t="s">
        <v>253</v>
      </c>
      <c r="C1151" s="500"/>
      <c r="D1151" s="239"/>
      <c r="E1151" s="239"/>
      <c r="F1151" s="82"/>
      <c r="G1151" s="130"/>
      <c r="H1151" s="82"/>
    </row>
    <row r="1152" spans="1:9" ht="22.5" customHeight="1">
      <c r="A1152" s="499"/>
      <c r="B1152" s="118" t="s">
        <v>180</v>
      </c>
      <c r="C1152" s="232" t="s">
        <v>252</v>
      </c>
      <c r="D1152" s="239" t="s">
        <v>48</v>
      </c>
      <c r="E1152" s="239">
        <v>2</v>
      </c>
      <c r="F1152" s="82"/>
      <c r="G1152" s="130"/>
      <c r="H1152" s="82"/>
    </row>
    <row r="1153" spans="1:8" ht="22.5" customHeight="1">
      <c r="A1153" s="499"/>
      <c r="B1153" s="500" t="s">
        <v>256</v>
      </c>
      <c r="C1153" s="500"/>
      <c r="D1153" s="239"/>
      <c r="E1153" s="239"/>
      <c r="F1153" s="82"/>
      <c r="G1153" s="130"/>
      <c r="H1153" s="82"/>
    </row>
    <row r="1154" spans="1:8" ht="22.5" customHeight="1">
      <c r="A1154" s="499"/>
      <c r="B1154" s="242" t="s">
        <v>63</v>
      </c>
      <c r="C1154" s="62" t="s">
        <v>872</v>
      </c>
      <c r="D1154" s="239" t="s">
        <v>5</v>
      </c>
      <c r="E1154" s="239">
        <v>1</v>
      </c>
      <c r="F1154" s="82"/>
      <c r="G1154" s="130"/>
      <c r="H1154" s="82"/>
    </row>
    <row r="1155" spans="1:8" ht="22.5" customHeight="1">
      <c r="A1155" s="499"/>
      <c r="B1155" s="242" t="s">
        <v>64</v>
      </c>
      <c r="C1155" s="62" t="s">
        <v>960</v>
      </c>
      <c r="D1155" s="239" t="s">
        <v>4</v>
      </c>
      <c r="E1155" s="239">
        <v>1</v>
      </c>
      <c r="F1155" s="82"/>
      <c r="G1155" s="130"/>
      <c r="H1155" s="82"/>
    </row>
    <row r="1156" spans="1:8" ht="22.5" customHeight="1">
      <c r="A1156" s="499"/>
      <c r="B1156" s="242" t="s">
        <v>65</v>
      </c>
      <c r="C1156" s="62" t="s">
        <v>961</v>
      </c>
      <c r="D1156" s="239" t="s">
        <v>59</v>
      </c>
      <c r="E1156" s="239">
        <v>2</v>
      </c>
      <c r="F1156" s="82"/>
      <c r="G1156" s="130"/>
      <c r="H1156" s="82"/>
    </row>
    <row r="1157" spans="1:8" ht="22.5" customHeight="1">
      <c r="A1157" s="499"/>
      <c r="B1157" s="242" t="s">
        <v>66</v>
      </c>
      <c r="C1157" s="62" t="s">
        <v>873</v>
      </c>
      <c r="D1157" s="239" t="s">
        <v>60</v>
      </c>
      <c r="E1157" s="239">
        <v>2</v>
      </c>
      <c r="F1157" s="82"/>
      <c r="G1157" s="130"/>
      <c r="H1157" s="82"/>
    </row>
    <row r="1158" spans="1:8" ht="22.5" customHeight="1">
      <c r="A1158" s="499"/>
      <c r="B1158" s="242" t="s">
        <v>67</v>
      </c>
      <c r="C1158" s="62" t="s">
        <v>962</v>
      </c>
      <c r="D1158" s="239" t="s">
        <v>4</v>
      </c>
      <c r="E1158" s="239">
        <v>1</v>
      </c>
      <c r="F1158" s="82"/>
      <c r="G1158" s="130"/>
      <c r="H1158" s="82"/>
    </row>
    <row r="1159" spans="1:8" ht="22.5" customHeight="1">
      <c r="A1159" s="499"/>
      <c r="B1159" s="242" t="s">
        <v>68</v>
      </c>
      <c r="C1159" s="62" t="s">
        <v>874</v>
      </c>
      <c r="D1159" s="239" t="s">
        <v>62</v>
      </c>
      <c r="E1159" s="239">
        <v>3</v>
      </c>
      <c r="F1159" s="82"/>
      <c r="G1159" s="130"/>
      <c r="H1159" s="82"/>
    </row>
    <row r="1160" spans="1:8" ht="22.5" customHeight="1">
      <c r="A1160" s="499"/>
      <c r="B1160" s="242" t="s">
        <v>69</v>
      </c>
      <c r="C1160" s="62" t="s">
        <v>1220</v>
      </c>
      <c r="D1160" s="239" t="s">
        <v>62</v>
      </c>
      <c r="E1160" s="239">
        <v>3</v>
      </c>
      <c r="F1160" s="82"/>
      <c r="G1160" s="130"/>
      <c r="H1160" s="82"/>
    </row>
    <row r="1161" spans="1:8" ht="22.5" customHeight="1">
      <c r="A1161" s="499"/>
      <c r="B1161" s="242" t="s">
        <v>70</v>
      </c>
      <c r="C1161" s="62" t="s">
        <v>91</v>
      </c>
      <c r="D1161" s="495" t="str">
        <f>D17</f>
        <v>Lot</v>
      </c>
      <c r="E1161" s="495">
        <f>E17</f>
        <v>1</v>
      </c>
      <c r="F1161" s="82"/>
      <c r="G1161" s="130"/>
      <c r="H1161" s="82"/>
    </row>
    <row r="1162" spans="1:8" ht="22.5" customHeight="1">
      <c r="A1162" s="499"/>
      <c r="B1162" s="242"/>
      <c r="C1162" s="62" t="str">
        <f>C18</f>
        <v xml:space="preserve">The Length of GIL shall be different for different bay as per actual design </v>
      </c>
      <c r="D1162" s="495"/>
      <c r="E1162" s="495"/>
      <c r="F1162" s="82"/>
      <c r="G1162" s="130"/>
      <c r="H1162" s="82"/>
    </row>
    <row r="1163" spans="1:8" ht="22.5" customHeight="1">
      <c r="A1163" s="499"/>
      <c r="B1163" s="242" t="s">
        <v>71</v>
      </c>
      <c r="C1163" s="62" t="s">
        <v>52</v>
      </c>
      <c r="D1163" s="239" t="s">
        <v>48</v>
      </c>
      <c r="E1163" s="239">
        <v>1</v>
      </c>
      <c r="F1163" s="82"/>
      <c r="G1163" s="130"/>
      <c r="H1163" s="82"/>
    </row>
    <row r="1164" spans="1:8" ht="22.5" customHeight="1">
      <c r="A1164" s="499"/>
      <c r="B1164" s="242" t="s">
        <v>72</v>
      </c>
      <c r="C1164" s="62" t="s">
        <v>53</v>
      </c>
      <c r="D1164" s="239" t="s">
        <v>5</v>
      </c>
      <c r="E1164" s="239">
        <v>1</v>
      </c>
      <c r="F1164" s="82"/>
      <c r="G1164" s="130"/>
      <c r="H1164" s="82"/>
    </row>
    <row r="1165" spans="1:8" ht="22.5" customHeight="1">
      <c r="A1165" s="499" t="s">
        <v>381</v>
      </c>
      <c r="B1165" s="500" t="s">
        <v>254</v>
      </c>
      <c r="C1165" s="500"/>
      <c r="F1165" s="82"/>
      <c r="G1165" s="130"/>
      <c r="H1165" s="82"/>
    </row>
    <row r="1166" spans="1:8" ht="22.5" customHeight="1">
      <c r="A1166" s="499"/>
      <c r="B1166" s="399" t="s">
        <v>180</v>
      </c>
      <c r="C1166" s="400" t="s">
        <v>252</v>
      </c>
      <c r="D1166" s="239" t="s">
        <v>4</v>
      </c>
      <c r="E1166" s="239">
        <v>2</v>
      </c>
      <c r="F1166" s="82"/>
      <c r="G1166" s="130"/>
      <c r="H1166" s="82"/>
    </row>
    <row r="1167" spans="1:8" ht="22.5" customHeight="1">
      <c r="A1167" s="499"/>
      <c r="B1167" s="449" t="s">
        <v>256</v>
      </c>
      <c r="C1167" s="450"/>
      <c r="D1167" s="391"/>
      <c r="E1167" s="391"/>
      <c r="F1167" s="82"/>
      <c r="G1167" s="130"/>
      <c r="H1167" s="82"/>
    </row>
    <row r="1168" spans="1:8" ht="22.5" customHeight="1">
      <c r="A1168" s="499"/>
      <c r="B1168" s="242" t="s">
        <v>63</v>
      </c>
      <c r="C1168" s="62" t="s">
        <v>872</v>
      </c>
      <c r="D1168" s="239" t="s">
        <v>5</v>
      </c>
      <c r="E1168" s="239">
        <v>1</v>
      </c>
      <c r="F1168" s="82"/>
      <c r="G1168" s="130"/>
      <c r="H1168" s="82"/>
    </row>
    <row r="1169" spans="1:8" ht="22.5" customHeight="1">
      <c r="A1169" s="499"/>
      <c r="B1169" s="242" t="s">
        <v>64</v>
      </c>
      <c r="C1169" s="62" t="s">
        <v>1295</v>
      </c>
      <c r="D1169" s="239" t="s">
        <v>4</v>
      </c>
      <c r="E1169" s="239">
        <v>1</v>
      </c>
      <c r="F1169" s="82"/>
      <c r="G1169" s="130"/>
      <c r="H1169" s="82"/>
    </row>
    <row r="1170" spans="1:8" ht="22.5" customHeight="1">
      <c r="A1170" s="499"/>
      <c r="B1170" s="242" t="s">
        <v>65</v>
      </c>
      <c r="C1170" s="62" t="s">
        <v>961</v>
      </c>
      <c r="D1170" s="239" t="s">
        <v>59</v>
      </c>
      <c r="E1170" s="239">
        <v>2</v>
      </c>
      <c r="F1170" s="82"/>
      <c r="G1170" s="130"/>
      <c r="H1170" s="82"/>
    </row>
    <row r="1171" spans="1:8" ht="22.5" customHeight="1">
      <c r="A1171" s="499"/>
      <c r="B1171" s="242" t="s">
        <v>66</v>
      </c>
      <c r="C1171" s="62" t="s">
        <v>873</v>
      </c>
      <c r="D1171" s="239" t="s">
        <v>60</v>
      </c>
      <c r="E1171" s="239">
        <v>2</v>
      </c>
      <c r="F1171" s="82"/>
      <c r="G1171" s="130"/>
      <c r="H1171" s="82"/>
    </row>
    <row r="1172" spans="1:8" ht="22.5" customHeight="1">
      <c r="A1172" s="499"/>
      <c r="B1172" s="242" t="s">
        <v>67</v>
      </c>
      <c r="C1172" s="62" t="s">
        <v>1323</v>
      </c>
      <c r="D1172" s="239" t="s">
        <v>4</v>
      </c>
      <c r="E1172" s="239">
        <v>1</v>
      </c>
      <c r="F1172" s="82"/>
      <c r="G1172" s="130"/>
      <c r="H1172" s="82"/>
    </row>
    <row r="1173" spans="1:8" ht="22.5" customHeight="1">
      <c r="A1173" s="499"/>
      <c r="B1173" s="242" t="s">
        <v>68</v>
      </c>
      <c r="C1173" s="62" t="s">
        <v>874</v>
      </c>
      <c r="D1173" s="239" t="s">
        <v>62</v>
      </c>
      <c r="E1173" s="239">
        <v>3</v>
      </c>
      <c r="F1173" s="82"/>
      <c r="G1173" s="130"/>
      <c r="H1173" s="82"/>
    </row>
    <row r="1174" spans="1:8" ht="22.5" customHeight="1">
      <c r="A1174" s="499"/>
      <c r="B1174" s="242" t="s">
        <v>69</v>
      </c>
      <c r="C1174" s="62" t="s">
        <v>1208</v>
      </c>
      <c r="D1174" s="239" t="s">
        <v>62</v>
      </c>
      <c r="E1174" s="239">
        <v>3</v>
      </c>
      <c r="F1174" s="82"/>
      <c r="G1174" s="130"/>
      <c r="H1174" s="82"/>
    </row>
    <row r="1175" spans="1:8" ht="22.5" customHeight="1">
      <c r="A1175" s="499"/>
      <c r="B1175" s="503" t="s">
        <v>70</v>
      </c>
      <c r="C1175" s="62" t="s">
        <v>91</v>
      </c>
      <c r="D1175" s="495" t="str">
        <f>D17</f>
        <v>Lot</v>
      </c>
      <c r="E1175" s="495">
        <f>E17</f>
        <v>1</v>
      </c>
      <c r="F1175" s="82"/>
      <c r="G1175" s="130"/>
      <c r="H1175" s="82"/>
    </row>
    <row r="1176" spans="1:8" ht="22.5" customHeight="1">
      <c r="A1176" s="499"/>
      <c r="B1176" s="503"/>
      <c r="C1176" s="62" t="str">
        <f>C18</f>
        <v xml:space="preserve">The Length of GIL shall be different for different bay as per actual design </v>
      </c>
      <c r="D1176" s="495"/>
      <c r="E1176" s="495"/>
      <c r="F1176" s="82"/>
      <c r="G1176" s="130"/>
      <c r="H1176" s="82"/>
    </row>
    <row r="1177" spans="1:8" ht="15.75" customHeight="1">
      <c r="A1177" s="499"/>
      <c r="B1177" s="242" t="s">
        <v>71</v>
      </c>
      <c r="C1177" s="62" t="s">
        <v>52</v>
      </c>
      <c r="D1177" s="239" t="s">
        <v>48</v>
      </c>
      <c r="E1177" s="239">
        <v>1</v>
      </c>
      <c r="F1177" s="82"/>
      <c r="G1177" s="130"/>
      <c r="H1177" s="82"/>
    </row>
    <row r="1178" spans="1:8" ht="18.75" customHeight="1">
      <c r="A1178" s="499"/>
      <c r="B1178" s="242" t="s">
        <v>72</v>
      </c>
      <c r="C1178" s="62" t="s">
        <v>53</v>
      </c>
      <c r="D1178" s="239" t="s">
        <v>5</v>
      </c>
      <c r="E1178" s="239">
        <v>1</v>
      </c>
      <c r="F1178" s="82"/>
      <c r="G1178" s="130"/>
      <c r="H1178" s="82"/>
    </row>
    <row r="1179" spans="1:8" ht="22.5" customHeight="1">
      <c r="A1179" s="499" t="s">
        <v>382</v>
      </c>
      <c r="B1179" s="500" t="s">
        <v>257</v>
      </c>
      <c r="C1179" s="500"/>
      <c r="D1179" s="239"/>
      <c r="E1179" s="239"/>
      <c r="F1179" s="82"/>
      <c r="G1179" s="130"/>
      <c r="H1179" s="82"/>
    </row>
    <row r="1180" spans="1:8" ht="22.5" customHeight="1">
      <c r="A1180" s="499"/>
      <c r="B1180" s="118" t="s">
        <v>180</v>
      </c>
      <c r="C1180" s="232" t="s">
        <v>252</v>
      </c>
      <c r="D1180" s="239" t="s">
        <v>48</v>
      </c>
      <c r="E1180" s="239">
        <v>1</v>
      </c>
      <c r="F1180" s="82"/>
      <c r="G1180" s="130"/>
      <c r="H1180" s="82"/>
    </row>
    <row r="1181" spans="1:8" ht="22.5" customHeight="1">
      <c r="A1181" s="499"/>
      <c r="B1181" s="500" t="s">
        <v>258</v>
      </c>
      <c r="C1181" s="500"/>
      <c r="D1181" s="239"/>
      <c r="E1181" s="239"/>
      <c r="F1181" s="82"/>
      <c r="G1181" s="130"/>
      <c r="H1181" s="82"/>
    </row>
    <row r="1182" spans="1:8" ht="22.5" customHeight="1">
      <c r="A1182" s="499"/>
      <c r="B1182" s="242" t="s">
        <v>63</v>
      </c>
      <c r="C1182" s="62" t="s">
        <v>876</v>
      </c>
      <c r="D1182" s="239" t="s">
        <v>95</v>
      </c>
      <c r="E1182" s="239">
        <v>1</v>
      </c>
      <c r="F1182" s="82"/>
      <c r="G1182" s="130"/>
      <c r="H1182" s="82"/>
    </row>
    <row r="1183" spans="1:8" ht="22.5" customHeight="1">
      <c r="A1183" s="499"/>
      <c r="B1183" s="242" t="s">
        <v>64</v>
      </c>
      <c r="C1183" s="62" t="s">
        <v>1296</v>
      </c>
      <c r="D1183" s="239" t="s">
        <v>96</v>
      </c>
      <c r="E1183" s="239">
        <v>1</v>
      </c>
      <c r="F1183" s="82"/>
      <c r="G1183" s="130"/>
      <c r="H1183" s="82"/>
    </row>
    <row r="1184" spans="1:8" ht="22.5" customHeight="1">
      <c r="A1184" s="499"/>
      <c r="B1184" s="242" t="s">
        <v>65</v>
      </c>
      <c r="C1184" s="62" t="s">
        <v>877</v>
      </c>
      <c r="D1184" s="239" t="s">
        <v>60</v>
      </c>
      <c r="E1184" s="239">
        <v>2</v>
      </c>
      <c r="F1184" s="82"/>
      <c r="G1184" s="130"/>
      <c r="H1184" s="82"/>
    </row>
    <row r="1185" spans="1:8" ht="18.75" customHeight="1">
      <c r="A1185" s="499"/>
      <c r="B1185" s="242" t="s">
        <v>66</v>
      </c>
      <c r="C1185" s="62" t="s">
        <v>878</v>
      </c>
      <c r="D1185" s="239" t="s">
        <v>61</v>
      </c>
      <c r="E1185" s="239">
        <v>2</v>
      </c>
      <c r="F1185" s="82"/>
      <c r="G1185" s="130"/>
      <c r="H1185" s="82"/>
    </row>
    <row r="1186" spans="1:8" ht="22.5" customHeight="1">
      <c r="A1186" s="499"/>
      <c r="B1186" s="242" t="s">
        <v>67</v>
      </c>
      <c r="C1186" s="62" t="s">
        <v>890</v>
      </c>
      <c r="D1186" s="239" t="s">
        <v>62</v>
      </c>
      <c r="E1186" s="239">
        <v>3</v>
      </c>
      <c r="F1186" s="82"/>
      <c r="G1186" s="130"/>
      <c r="H1186" s="82"/>
    </row>
    <row r="1187" spans="1:8" ht="22.5" customHeight="1">
      <c r="A1187" s="499"/>
      <c r="B1187" s="242" t="s">
        <v>74</v>
      </c>
      <c r="C1187" s="62" t="s">
        <v>891</v>
      </c>
      <c r="D1187" s="239" t="s">
        <v>62</v>
      </c>
      <c r="E1187" s="239">
        <v>3</v>
      </c>
      <c r="F1187" s="82"/>
      <c r="G1187" s="130"/>
      <c r="H1187" s="82"/>
    </row>
    <row r="1188" spans="1:8" ht="22.5" customHeight="1">
      <c r="A1188" s="499"/>
      <c r="B1188" s="242" t="s">
        <v>69</v>
      </c>
      <c r="C1188" s="62" t="s">
        <v>52</v>
      </c>
      <c r="D1188" s="239" t="s">
        <v>48</v>
      </c>
      <c r="E1188" s="239">
        <v>1</v>
      </c>
      <c r="F1188" s="82"/>
      <c r="G1188" s="130"/>
      <c r="H1188" s="82"/>
    </row>
    <row r="1189" spans="1:8" ht="22.5" customHeight="1">
      <c r="A1189" s="499"/>
      <c r="B1189" s="242" t="s">
        <v>70</v>
      </c>
      <c r="C1189" s="62" t="s">
        <v>75</v>
      </c>
      <c r="D1189" s="239" t="s">
        <v>97</v>
      </c>
      <c r="E1189" s="239">
        <v>1</v>
      </c>
      <c r="F1189" s="82"/>
      <c r="G1189" s="130"/>
      <c r="H1189" s="82"/>
    </row>
    <row r="1190" spans="1:8" ht="16.5" customHeight="1">
      <c r="A1190" s="499" t="s">
        <v>383</v>
      </c>
      <c r="B1190" s="500" t="s">
        <v>259</v>
      </c>
      <c r="C1190" s="500"/>
      <c r="D1190" s="239"/>
      <c r="E1190" s="239"/>
      <c r="F1190" s="82"/>
      <c r="G1190" s="130"/>
      <c r="H1190" s="82"/>
    </row>
    <row r="1191" spans="1:8" ht="15" customHeight="1">
      <c r="A1191" s="499"/>
      <c r="B1191" s="118" t="s">
        <v>180</v>
      </c>
      <c r="C1191" s="232" t="s">
        <v>252</v>
      </c>
      <c r="D1191" s="239" t="s">
        <v>4</v>
      </c>
      <c r="E1191" s="239">
        <v>1</v>
      </c>
      <c r="F1191" s="82"/>
      <c r="G1191" s="130"/>
      <c r="H1191" s="82"/>
    </row>
    <row r="1192" spans="1:8" ht="22.5" customHeight="1">
      <c r="A1192" s="499"/>
      <c r="B1192" s="500" t="s">
        <v>260</v>
      </c>
      <c r="C1192" s="500"/>
      <c r="D1192" s="239"/>
      <c r="E1192" s="239"/>
      <c r="F1192" s="82"/>
      <c r="G1192" s="130"/>
      <c r="H1192" s="82"/>
    </row>
    <row r="1193" spans="1:8" ht="15" customHeight="1">
      <c r="A1193" s="499"/>
      <c r="B1193" s="242" t="s">
        <v>63</v>
      </c>
      <c r="C1193" s="62" t="s">
        <v>880</v>
      </c>
      <c r="D1193" s="239" t="s">
        <v>5</v>
      </c>
      <c r="E1193" s="239">
        <v>1</v>
      </c>
      <c r="F1193" s="82"/>
      <c r="G1193" s="130"/>
      <c r="H1193" s="82"/>
    </row>
    <row r="1194" spans="1:8" ht="22.5" customHeight="1">
      <c r="A1194" s="499"/>
      <c r="B1194" s="242" t="s">
        <v>64</v>
      </c>
      <c r="C1194" s="62" t="s">
        <v>1217</v>
      </c>
      <c r="D1194" s="239" t="s">
        <v>62</v>
      </c>
      <c r="E1194" s="239">
        <v>6</v>
      </c>
      <c r="F1194" s="82"/>
      <c r="G1194" s="130"/>
      <c r="H1194" s="82"/>
    </row>
    <row r="1195" spans="1:8" ht="18" customHeight="1">
      <c r="A1195" s="499"/>
      <c r="B1195" s="242" t="s">
        <v>65</v>
      </c>
      <c r="C1195" s="62" t="s">
        <v>100</v>
      </c>
      <c r="D1195" s="239" t="s">
        <v>60</v>
      </c>
      <c r="E1195" s="239">
        <v>2</v>
      </c>
      <c r="F1195" s="82"/>
      <c r="G1195" s="130"/>
      <c r="H1195" s="82"/>
    </row>
    <row r="1196" spans="1:8" ht="22.5" customHeight="1">
      <c r="A1196" s="499"/>
      <c r="B1196" s="242" t="s">
        <v>66</v>
      </c>
      <c r="C1196" s="62" t="s">
        <v>52</v>
      </c>
      <c r="D1196" s="239" t="s">
        <v>4</v>
      </c>
      <c r="E1196" s="239">
        <v>1</v>
      </c>
      <c r="F1196" s="82"/>
      <c r="G1196" s="130"/>
      <c r="H1196" s="82"/>
    </row>
    <row r="1197" spans="1:8" ht="26.25" customHeight="1">
      <c r="A1197" s="234" t="s">
        <v>469</v>
      </c>
      <c r="B1197" s="502" t="s">
        <v>1304</v>
      </c>
      <c r="C1197" s="502"/>
      <c r="D1197" s="239"/>
      <c r="E1197" s="239"/>
      <c r="F1197" s="82"/>
      <c r="G1197" s="130"/>
      <c r="H1197" s="82"/>
    </row>
    <row r="1198" spans="1:8" ht="14.25" customHeight="1">
      <c r="A1198" s="234"/>
      <c r="B1198" s="118" t="s">
        <v>180</v>
      </c>
      <c r="C1198" s="232" t="s">
        <v>252</v>
      </c>
      <c r="D1198" s="239" t="s">
        <v>62</v>
      </c>
      <c r="E1198" s="239">
        <v>12</v>
      </c>
      <c r="F1198" s="82"/>
      <c r="G1198" s="130"/>
      <c r="H1198" s="82"/>
    </row>
    <row r="1199" spans="1:8" ht="22.5" customHeight="1">
      <c r="A1199" s="234" t="s">
        <v>468</v>
      </c>
      <c r="B1199" s="502" t="s">
        <v>261</v>
      </c>
      <c r="C1199" s="502"/>
      <c r="D1199" s="239"/>
      <c r="E1199" s="239"/>
      <c r="F1199" s="82"/>
      <c r="G1199" s="130"/>
      <c r="H1199" s="82"/>
    </row>
    <row r="1200" spans="1:8" ht="22.5" customHeight="1">
      <c r="A1200" s="234"/>
      <c r="B1200" s="97" t="s">
        <v>63</v>
      </c>
      <c r="C1200" s="230" t="s">
        <v>134</v>
      </c>
      <c r="D1200" s="239" t="s">
        <v>5</v>
      </c>
      <c r="E1200" s="239">
        <v>1</v>
      </c>
      <c r="F1200" s="82"/>
      <c r="G1200" s="130"/>
      <c r="H1200" s="82"/>
    </row>
    <row r="1201" spans="1:8" ht="22.5" customHeight="1">
      <c r="A1201" s="234"/>
      <c r="B1201" s="97" t="s">
        <v>122</v>
      </c>
      <c r="C1201" s="230" t="s">
        <v>135</v>
      </c>
      <c r="D1201" s="239" t="s">
        <v>5</v>
      </c>
      <c r="E1201" s="239">
        <v>1</v>
      </c>
      <c r="F1201" s="82"/>
      <c r="G1201" s="130"/>
      <c r="H1201" s="82"/>
    </row>
    <row r="1202" spans="1:8" ht="22.5" customHeight="1">
      <c r="A1202" s="234" t="s">
        <v>467</v>
      </c>
      <c r="B1202" s="502" t="s">
        <v>906</v>
      </c>
      <c r="C1202" s="502"/>
      <c r="D1202" s="239"/>
      <c r="E1202" s="239"/>
      <c r="F1202" s="82"/>
      <c r="G1202" s="130"/>
      <c r="H1202" s="82"/>
    </row>
    <row r="1203" spans="1:8" ht="22.5" customHeight="1">
      <c r="A1203" s="234"/>
      <c r="B1203" s="97" t="s">
        <v>120</v>
      </c>
      <c r="C1203" s="230" t="s">
        <v>121</v>
      </c>
      <c r="D1203" s="239" t="s">
        <v>5</v>
      </c>
      <c r="E1203" s="239">
        <v>1</v>
      </c>
      <c r="F1203" s="82"/>
      <c r="G1203" s="130"/>
      <c r="H1203" s="82"/>
    </row>
    <row r="1204" spans="1:8" ht="22.5" customHeight="1">
      <c r="A1204" s="234"/>
      <c r="B1204" s="97" t="s">
        <v>122</v>
      </c>
      <c r="C1204" s="230" t="s">
        <v>123</v>
      </c>
      <c r="D1204" s="239" t="s">
        <v>5</v>
      </c>
      <c r="E1204" s="239">
        <v>1</v>
      </c>
      <c r="F1204" s="82"/>
      <c r="G1204" s="130"/>
      <c r="H1204" s="82"/>
    </row>
    <row r="1205" spans="1:8" ht="22.5" customHeight="1">
      <c r="A1205" s="234"/>
      <c r="B1205" s="97" t="s">
        <v>122</v>
      </c>
      <c r="C1205" s="230" t="s">
        <v>124</v>
      </c>
      <c r="D1205" s="239" t="s">
        <v>5</v>
      </c>
      <c r="E1205" s="239">
        <v>1</v>
      </c>
      <c r="F1205" s="82"/>
      <c r="G1205" s="130"/>
      <c r="H1205" s="82"/>
    </row>
    <row r="1206" spans="1:8" ht="22.5" customHeight="1">
      <c r="A1206" s="234"/>
      <c r="B1206" s="97" t="s">
        <v>66</v>
      </c>
      <c r="C1206" s="230" t="s">
        <v>125</v>
      </c>
      <c r="D1206" s="239" t="s">
        <v>5</v>
      </c>
      <c r="E1206" s="239">
        <v>1</v>
      </c>
      <c r="F1206" s="82"/>
      <c r="G1206" s="130"/>
      <c r="H1206" s="82"/>
    </row>
    <row r="1207" spans="1:8" ht="22.5" customHeight="1">
      <c r="A1207" s="234" t="s">
        <v>466</v>
      </c>
      <c r="B1207" s="502" t="s">
        <v>263</v>
      </c>
      <c r="C1207" s="502"/>
      <c r="D1207" s="239"/>
      <c r="E1207" s="239"/>
      <c r="F1207" s="82"/>
      <c r="G1207" s="130"/>
      <c r="H1207" s="82"/>
    </row>
    <row r="1208" spans="1:8" ht="22.5" customHeight="1">
      <c r="A1208" s="234"/>
      <c r="B1208" s="97" t="s">
        <v>127</v>
      </c>
      <c r="C1208" s="230" t="s">
        <v>129</v>
      </c>
      <c r="D1208" s="239"/>
      <c r="E1208" s="239"/>
      <c r="F1208" s="82"/>
      <c r="G1208" s="130"/>
      <c r="H1208" s="82"/>
    </row>
    <row r="1209" spans="1:8" ht="22.5" customHeight="1">
      <c r="A1209" s="234"/>
      <c r="B1209" s="242" t="s">
        <v>63</v>
      </c>
      <c r="C1209" s="62" t="s">
        <v>128</v>
      </c>
      <c r="D1209" s="239" t="s">
        <v>62</v>
      </c>
      <c r="E1209" s="239">
        <f>E1152+1+E1166+1</f>
        <v>6</v>
      </c>
      <c r="F1209" s="82"/>
      <c r="G1209" s="130"/>
      <c r="H1209" s="82"/>
    </row>
    <row r="1210" spans="1:8" ht="22.5" customHeight="1">
      <c r="A1210" s="234"/>
      <c r="B1210" s="242" t="s">
        <v>64</v>
      </c>
      <c r="C1210" s="62" t="s">
        <v>88</v>
      </c>
      <c r="D1210" s="239" t="s">
        <v>62</v>
      </c>
      <c r="E1210" s="239">
        <f>E1152+E1166</f>
        <v>4</v>
      </c>
      <c r="F1210" s="82"/>
      <c r="G1210" s="130"/>
      <c r="H1210" s="82"/>
    </row>
    <row r="1211" spans="1:8" ht="22.5" customHeight="1">
      <c r="A1211" s="234"/>
      <c r="B1211" s="242" t="s">
        <v>65</v>
      </c>
      <c r="C1211" s="62" t="s">
        <v>138</v>
      </c>
      <c r="D1211" s="239" t="s">
        <v>5</v>
      </c>
      <c r="E1211" s="239">
        <v>1</v>
      </c>
      <c r="F1211" s="82"/>
      <c r="G1211" s="130"/>
      <c r="H1211" s="82"/>
    </row>
    <row r="1212" spans="1:8" ht="22.5" customHeight="1">
      <c r="A1212" s="234"/>
      <c r="B1212" s="242" t="s">
        <v>130</v>
      </c>
      <c r="C1212" s="62" t="s">
        <v>131</v>
      </c>
      <c r="D1212" s="239"/>
      <c r="E1212" s="239"/>
      <c r="F1212" s="82"/>
      <c r="G1212" s="130"/>
      <c r="H1212" s="82"/>
    </row>
    <row r="1213" spans="1:8" ht="22.5" customHeight="1">
      <c r="A1213" s="234"/>
      <c r="B1213" s="242" t="s">
        <v>63</v>
      </c>
      <c r="C1213" s="62" t="s">
        <v>132</v>
      </c>
      <c r="D1213" s="239" t="s">
        <v>62</v>
      </c>
      <c r="E1213" s="239">
        <f>E1198</f>
        <v>12</v>
      </c>
      <c r="F1213" s="82"/>
      <c r="G1213" s="130"/>
      <c r="H1213" s="82"/>
    </row>
    <row r="1214" spans="1:8" ht="22.5" customHeight="1">
      <c r="A1214" s="498" t="s">
        <v>463</v>
      </c>
      <c r="B1214" s="498"/>
      <c r="C1214" s="498"/>
      <c r="D1214" s="239"/>
      <c r="E1214" s="239"/>
      <c r="F1214" s="82"/>
      <c r="G1214" s="130"/>
      <c r="H1214" s="82"/>
    </row>
    <row r="1215" spans="1:8" ht="22.5" customHeight="1">
      <c r="A1215" s="515" t="s">
        <v>7</v>
      </c>
      <c r="B1215" s="515"/>
      <c r="C1215" s="515"/>
      <c r="D1215" s="239"/>
      <c r="E1215" s="239"/>
      <c r="F1215" s="82"/>
      <c r="G1215" s="130"/>
      <c r="H1215" s="82"/>
    </row>
    <row r="1216" spans="1:8" ht="22.5" customHeight="1">
      <c r="A1216" s="239" t="s">
        <v>464</v>
      </c>
      <c r="B1216" s="500" t="s">
        <v>1251</v>
      </c>
      <c r="C1216" s="500"/>
      <c r="D1216" s="239" t="s">
        <v>4</v>
      </c>
      <c r="E1216" s="239">
        <v>2</v>
      </c>
      <c r="F1216" s="82"/>
      <c r="G1216" s="130"/>
      <c r="H1216" s="82"/>
    </row>
    <row r="1217" spans="1:8" ht="22.5" customHeight="1">
      <c r="A1217" s="239" t="s">
        <v>465</v>
      </c>
      <c r="B1217" s="500" t="s">
        <v>1252</v>
      </c>
      <c r="C1217" s="500"/>
      <c r="D1217" s="239"/>
      <c r="E1217" s="239"/>
      <c r="F1217" s="82"/>
      <c r="G1217" s="130"/>
      <c r="H1217" s="82"/>
    </row>
    <row r="1218" spans="1:8" ht="22.5" customHeight="1">
      <c r="A1218" s="239"/>
      <c r="B1218" s="118" t="s">
        <v>611</v>
      </c>
      <c r="C1218" s="232" t="s">
        <v>603</v>
      </c>
      <c r="D1218" s="239" t="s">
        <v>48</v>
      </c>
      <c r="E1218" s="239">
        <v>2</v>
      </c>
      <c r="F1218" s="82"/>
      <c r="G1218" s="130"/>
      <c r="H1218" s="82"/>
    </row>
    <row r="1219" spans="1:8" ht="22.5" customHeight="1">
      <c r="A1219" s="239"/>
      <c r="B1219" s="118" t="s">
        <v>612</v>
      </c>
      <c r="C1219" s="232" t="s">
        <v>604</v>
      </c>
      <c r="D1219" s="239" t="s">
        <v>48</v>
      </c>
      <c r="E1219" s="239">
        <v>2</v>
      </c>
      <c r="F1219" s="82"/>
      <c r="G1219" s="130"/>
      <c r="H1219" s="82"/>
    </row>
    <row r="1220" spans="1:8" ht="22.5" customHeight="1">
      <c r="A1220" s="239" t="s">
        <v>907</v>
      </c>
      <c r="B1220" s="500" t="s">
        <v>1256</v>
      </c>
      <c r="C1220" s="500"/>
      <c r="D1220" s="239" t="s">
        <v>598</v>
      </c>
      <c r="E1220" s="239">
        <v>6</v>
      </c>
      <c r="F1220" s="82"/>
      <c r="G1220" s="130"/>
      <c r="H1220" s="82"/>
    </row>
    <row r="1221" spans="1:8" ht="22.5" customHeight="1">
      <c r="A1221" s="239" t="s">
        <v>384</v>
      </c>
      <c r="B1221" s="500" t="s">
        <v>997</v>
      </c>
      <c r="C1221" s="500"/>
      <c r="D1221" s="239" t="s">
        <v>62</v>
      </c>
      <c r="E1221" s="383">
        <v>6</v>
      </c>
      <c r="F1221" s="82"/>
      <c r="G1221" s="130"/>
      <c r="H1221" s="82"/>
    </row>
    <row r="1222" spans="1:8" ht="22.5" customHeight="1">
      <c r="A1222" s="239" t="s">
        <v>462</v>
      </c>
      <c r="B1222" s="500" t="s">
        <v>1257</v>
      </c>
      <c r="C1222" s="500"/>
      <c r="D1222" s="239" t="s">
        <v>62</v>
      </c>
      <c r="E1222" s="239">
        <v>6</v>
      </c>
      <c r="F1222" s="82"/>
      <c r="G1222" s="130"/>
      <c r="H1222" s="82"/>
    </row>
    <row r="1223" spans="1:8" ht="22.5" customHeight="1">
      <c r="A1223" s="239" t="s">
        <v>908</v>
      </c>
      <c r="B1223" s="502" t="s">
        <v>899</v>
      </c>
      <c r="C1223" s="502"/>
      <c r="D1223" s="239" t="s">
        <v>4</v>
      </c>
      <c r="E1223" s="239">
        <v>2</v>
      </c>
      <c r="F1223" s="82"/>
      <c r="G1223" s="130"/>
      <c r="H1223" s="82"/>
    </row>
    <row r="1224" spans="1:8" ht="22.5" customHeight="1">
      <c r="A1224" s="239" t="s">
        <v>909</v>
      </c>
      <c r="B1224" s="502" t="s">
        <v>905</v>
      </c>
      <c r="C1224" s="502"/>
      <c r="D1224" s="239"/>
      <c r="E1224" s="239"/>
      <c r="F1224" s="82"/>
      <c r="G1224" s="130"/>
      <c r="H1224" s="82"/>
    </row>
    <row r="1225" spans="1:8" ht="22.5" customHeight="1">
      <c r="A1225" s="239"/>
      <c r="B1225" s="242" t="s">
        <v>63</v>
      </c>
      <c r="C1225" s="62" t="s">
        <v>849</v>
      </c>
      <c r="D1225" s="239" t="s">
        <v>5</v>
      </c>
      <c r="E1225" s="239">
        <v>1</v>
      </c>
      <c r="F1225" s="82"/>
      <c r="G1225" s="130"/>
      <c r="H1225" s="82"/>
    </row>
    <row r="1226" spans="1:8" ht="22.5" customHeight="1">
      <c r="A1226" s="239"/>
      <c r="B1226" s="242" t="s">
        <v>64</v>
      </c>
      <c r="C1226" s="62" t="s">
        <v>855</v>
      </c>
      <c r="D1226" s="239" t="s">
        <v>5</v>
      </c>
      <c r="E1226" s="239">
        <v>1</v>
      </c>
      <c r="F1226" s="82"/>
      <c r="G1226" s="130"/>
      <c r="H1226" s="82"/>
    </row>
    <row r="1227" spans="1:8" ht="22.5" customHeight="1">
      <c r="A1227" s="239"/>
      <c r="B1227" s="242" t="s">
        <v>65</v>
      </c>
      <c r="C1227" s="62" t="s">
        <v>851</v>
      </c>
      <c r="D1227" s="239"/>
      <c r="E1227" s="239"/>
      <c r="F1227" s="82"/>
      <c r="G1227" s="130"/>
      <c r="H1227" s="82"/>
    </row>
    <row r="1228" spans="1:8" ht="22.5" customHeight="1">
      <c r="A1228" s="239"/>
      <c r="B1228" s="242" t="s">
        <v>127</v>
      </c>
      <c r="C1228" s="62" t="s">
        <v>88</v>
      </c>
      <c r="D1228" s="239" t="s">
        <v>0</v>
      </c>
      <c r="E1228" s="239">
        <v>4</v>
      </c>
      <c r="F1228" s="82"/>
      <c r="G1228" s="130"/>
      <c r="H1228" s="82"/>
    </row>
    <row r="1229" spans="1:8" ht="22.5" customHeight="1">
      <c r="A1229" s="239"/>
      <c r="B1229" s="242" t="s">
        <v>130</v>
      </c>
      <c r="C1229" s="62" t="s">
        <v>843</v>
      </c>
      <c r="D1229" s="239" t="s">
        <v>0</v>
      </c>
      <c r="E1229" s="239">
        <v>6</v>
      </c>
      <c r="F1229" s="82"/>
      <c r="G1229" s="130"/>
      <c r="H1229" s="82"/>
    </row>
    <row r="1230" spans="1:8" ht="22.5" customHeight="1">
      <c r="A1230" s="398"/>
      <c r="B1230" s="404" t="s">
        <v>66</v>
      </c>
      <c r="C1230" s="405" t="s">
        <v>1326</v>
      </c>
      <c r="D1230" s="406"/>
      <c r="E1230" s="406"/>
      <c r="F1230" s="82"/>
      <c r="G1230" s="130"/>
      <c r="H1230" s="82"/>
    </row>
    <row r="1231" spans="1:8" ht="22.5" customHeight="1">
      <c r="A1231" s="398"/>
      <c r="B1231" s="407" t="s">
        <v>127</v>
      </c>
      <c r="C1231" s="408" t="s">
        <v>88</v>
      </c>
      <c r="D1231" s="409" t="s">
        <v>0</v>
      </c>
      <c r="E1231" s="409">
        <v>2</v>
      </c>
      <c r="F1231" s="82"/>
      <c r="G1231" s="130"/>
      <c r="H1231" s="82"/>
    </row>
    <row r="1232" spans="1:8" ht="22.5" customHeight="1">
      <c r="A1232" s="398"/>
      <c r="B1232" s="407" t="s">
        <v>130</v>
      </c>
      <c r="C1232" s="408" t="s">
        <v>843</v>
      </c>
      <c r="D1232" s="409" t="s">
        <v>0</v>
      </c>
      <c r="E1232" s="409">
        <v>3</v>
      </c>
      <c r="F1232" s="82"/>
      <c r="G1232" s="130"/>
      <c r="H1232" s="82"/>
    </row>
    <row r="1233" spans="1:8" ht="22.5" customHeight="1">
      <c r="A1233" s="239"/>
      <c r="B1233" s="407" t="s">
        <v>67</v>
      </c>
      <c r="C1233" s="408" t="s">
        <v>853</v>
      </c>
      <c r="D1233" s="409"/>
      <c r="E1233" s="409"/>
      <c r="F1233" s="82"/>
      <c r="G1233" s="130"/>
      <c r="H1233" s="82"/>
    </row>
    <row r="1234" spans="1:8" ht="22.5" customHeight="1">
      <c r="A1234" s="239"/>
      <c r="B1234" s="407" t="s">
        <v>127</v>
      </c>
      <c r="C1234" s="408" t="s">
        <v>1294</v>
      </c>
      <c r="D1234" s="409" t="s">
        <v>48</v>
      </c>
      <c r="E1234" s="409">
        <v>11</v>
      </c>
      <c r="F1234" s="82"/>
      <c r="G1234" s="130"/>
      <c r="H1234" s="82"/>
    </row>
    <row r="1235" spans="1:8" ht="22.5" customHeight="1">
      <c r="A1235" s="239"/>
      <c r="B1235" s="407" t="s">
        <v>74</v>
      </c>
      <c r="C1235" s="408" t="s">
        <v>110</v>
      </c>
      <c r="D1235" s="409" t="s">
        <v>114</v>
      </c>
      <c r="E1235" s="409"/>
      <c r="F1235" s="82"/>
      <c r="G1235" s="130"/>
      <c r="H1235" s="82"/>
    </row>
    <row r="1236" spans="1:8" ht="22.5" customHeight="1">
      <c r="A1236" s="239"/>
      <c r="B1236" s="407" t="s">
        <v>69</v>
      </c>
      <c r="C1236" s="408" t="s">
        <v>852</v>
      </c>
      <c r="D1236" s="409" t="s">
        <v>114</v>
      </c>
      <c r="E1236" s="409"/>
      <c r="F1236" s="82"/>
      <c r="G1236" s="130"/>
      <c r="H1236" s="82"/>
    </row>
    <row r="1237" spans="1:8" ht="22.5" customHeight="1">
      <c r="A1237" s="239"/>
      <c r="B1237" s="407" t="s">
        <v>70</v>
      </c>
      <c r="C1237" s="408" t="s">
        <v>850</v>
      </c>
      <c r="D1237" s="409" t="s">
        <v>5</v>
      </c>
      <c r="E1237" s="409">
        <v>1</v>
      </c>
      <c r="F1237" s="82"/>
      <c r="G1237" s="130"/>
      <c r="H1237" s="82"/>
    </row>
    <row r="1238" spans="1:8" ht="22.5" customHeight="1">
      <c r="A1238" s="235" t="s">
        <v>461</v>
      </c>
      <c r="B1238" s="137"/>
      <c r="C1238" s="243" t="s">
        <v>8</v>
      </c>
      <c r="D1238" s="239"/>
      <c r="E1238" s="239"/>
      <c r="F1238" s="82"/>
      <c r="G1238" s="130"/>
      <c r="H1238" s="82"/>
    </row>
    <row r="1239" spans="1:8" ht="22.5" customHeight="1">
      <c r="A1239" s="239" t="s">
        <v>457</v>
      </c>
      <c r="B1239" s="242"/>
      <c r="C1239" s="69" t="s">
        <v>114</v>
      </c>
      <c r="D1239" s="239"/>
      <c r="E1239" s="239"/>
      <c r="F1239" s="82"/>
      <c r="G1239" s="130"/>
      <c r="H1239" s="82"/>
    </row>
    <row r="1240" spans="1:8" ht="22.5" customHeight="1">
      <c r="A1240" s="239" t="s">
        <v>458</v>
      </c>
      <c r="B1240" s="242"/>
      <c r="C1240" s="62" t="s">
        <v>264</v>
      </c>
      <c r="D1240" s="239" t="s">
        <v>4</v>
      </c>
      <c r="E1240" s="239">
        <v>2</v>
      </c>
      <c r="F1240" s="82"/>
      <c r="G1240" s="130"/>
      <c r="H1240" s="82"/>
    </row>
    <row r="1241" spans="1:8" ht="22.5" customHeight="1">
      <c r="A1241" s="239" t="s">
        <v>459</v>
      </c>
      <c r="B1241" s="242"/>
      <c r="C1241" s="82" t="s">
        <v>115</v>
      </c>
      <c r="D1241" s="499" t="s">
        <v>114</v>
      </c>
      <c r="E1241" s="499"/>
      <c r="F1241" s="82"/>
      <c r="G1241" s="130"/>
      <c r="H1241" s="82"/>
    </row>
    <row r="1242" spans="1:8" ht="46.5" customHeight="1">
      <c r="A1242" s="239" t="s">
        <v>460</v>
      </c>
      <c r="B1242" s="242"/>
      <c r="C1242" s="62" t="s">
        <v>1314</v>
      </c>
      <c r="D1242" s="239" t="s">
        <v>4</v>
      </c>
      <c r="E1242" s="239">
        <v>2</v>
      </c>
      <c r="F1242" s="82"/>
      <c r="G1242" s="130"/>
      <c r="H1242" s="82"/>
    </row>
    <row r="1243" spans="1:8" ht="22.5" customHeight="1">
      <c r="A1243" s="239" t="s">
        <v>456</v>
      </c>
      <c r="B1243" s="242"/>
      <c r="C1243" s="82" t="s">
        <v>1165</v>
      </c>
      <c r="D1243" s="239"/>
      <c r="E1243" s="239"/>
      <c r="F1243" s="82"/>
      <c r="G1243" s="130"/>
      <c r="H1243" s="82"/>
    </row>
    <row r="1244" spans="1:8" ht="22.5" customHeight="1">
      <c r="A1244" s="239"/>
      <c r="B1244" s="242" t="s">
        <v>611</v>
      </c>
      <c r="C1244" s="82" t="s">
        <v>1167</v>
      </c>
      <c r="D1244" s="239" t="s">
        <v>606</v>
      </c>
      <c r="E1244" s="239"/>
      <c r="F1244" s="82"/>
      <c r="G1244" s="130"/>
      <c r="H1244" s="82"/>
    </row>
    <row r="1245" spans="1:8" ht="22.5" customHeight="1">
      <c r="A1245" s="239"/>
      <c r="B1245" s="242" t="s">
        <v>612</v>
      </c>
      <c r="C1245" s="82" t="s">
        <v>1168</v>
      </c>
      <c r="D1245" s="239" t="s">
        <v>5</v>
      </c>
      <c r="E1245" s="239">
        <v>1</v>
      </c>
      <c r="F1245" s="82"/>
      <c r="G1245" s="130"/>
      <c r="H1245" s="82"/>
    </row>
    <row r="1246" spans="1:8" ht="22.5" customHeight="1">
      <c r="A1246" s="239"/>
      <c r="B1246" s="242" t="s">
        <v>613</v>
      </c>
      <c r="C1246" s="82" t="s">
        <v>1169</v>
      </c>
      <c r="D1246" s="239" t="s">
        <v>5</v>
      </c>
      <c r="E1246" s="239">
        <v>1</v>
      </c>
      <c r="F1246" s="82"/>
      <c r="G1246" s="130"/>
      <c r="H1246" s="82"/>
    </row>
    <row r="1247" spans="1:8" ht="22.5" customHeight="1">
      <c r="A1247" s="239" t="s">
        <v>1170</v>
      </c>
      <c r="B1247" s="242"/>
      <c r="C1247" s="62" t="s">
        <v>1158</v>
      </c>
      <c r="D1247" s="495" t="s">
        <v>114</v>
      </c>
      <c r="E1247" s="495"/>
      <c r="F1247" s="82"/>
      <c r="G1247" s="130"/>
      <c r="H1247" s="82"/>
    </row>
    <row r="1248" spans="1:8" ht="22.5" customHeight="1">
      <c r="A1248" s="243" t="s">
        <v>455</v>
      </c>
      <c r="B1248" s="498" t="s">
        <v>139</v>
      </c>
      <c r="C1248" s="498"/>
      <c r="D1248" s="498"/>
      <c r="E1248" s="498"/>
      <c r="F1248" s="82"/>
      <c r="G1248" s="130"/>
      <c r="H1248" s="82"/>
    </row>
    <row r="1249" spans="1:8" ht="22.5" customHeight="1">
      <c r="A1249" s="239"/>
      <c r="B1249" s="242"/>
      <c r="C1249" s="500" t="s">
        <v>193</v>
      </c>
      <c r="D1249" s="500"/>
      <c r="E1249" s="500"/>
      <c r="F1249" s="82"/>
      <c r="G1249" s="130"/>
      <c r="H1249" s="82"/>
    </row>
    <row r="1250" spans="1:8" ht="22.5" customHeight="1">
      <c r="A1250" s="239"/>
      <c r="B1250" s="242"/>
      <c r="C1250" s="232" t="s">
        <v>114</v>
      </c>
      <c r="D1250" s="234"/>
      <c r="E1250" s="234"/>
      <c r="F1250" s="82"/>
      <c r="G1250" s="130"/>
      <c r="H1250" s="82"/>
    </row>
    <row r="1251" spans="1:8" ht="22.5" customHeight="1">
      <c r="A1251" s="68"/>
      <c r="B1251" s="500" t="s">
        <v>143</v>
      </c>
      <c r="C1251" s="500"/>
      <c r="D1251" s="500"/>
      <c r="E1251" s="500"/>
      <c r="F1251" s="82"/>
      <c r="G1251" s="130"/>
      <c r="H1251" s="82"/>
    </row>
    <row r="1252" spans="1:8" ht="22.5" customHeight="1">
      <c r="A1252" s="68" t="s">
        <v>385</v>
      </c>
      <c r="B1252" s="242"/>
      <c r="C1252" s="62" t="s">
        <v>267</v>
      </c>
      <c r="D1252" s="239" t="s">
        <v>48</v>
      </c>
      <c r="E1252" s="239">
        <v>2</v>
      </c>
      <c r="F1252" s="82"/>
      <c r="G1252" s="130"/>
      <c r="H1252" s="82"/>
    </row>
    <row r="1253" spans="1:8" ht="22.5" customHeight="1">
      <c r="A1253" s="68"/>
      <c r="B1253" s="242"/>
      <c r="C1253" s="69" t="s">
        <v>1154</v>
      </c>
      <c r="D1253" s="239"/>
      <c r="E1253" s="239"/>
      <c r="F1253" s="82"/>
      <c r="G1253" s="130"/>
      <c r="H1253" s="82"/>
    </row>
    <row r="1254" spans="1:8" ht="22.5" customHeight="1">
      <c r="A1254" s="68"/>
      <c r="B1254" s="242" t="s">
        <v>127</v>
      </c>
      <c r="C1254" s="62" t="s">
        <v>266</v>
      </c>
      <c r="D1254" s="239" t="s">
        <v>48</v>
      </c>
      <c r="E1254" s="239">
        <v>1</v>
      </c>
      <c r="F1254" s="82"/>
      <c r="G1254" s="130"/>
      <c r="H1254" s="82"/>
    </row>
    <row r="1255" spans="1:8" ht="22.5" customHeight="1">
      <c r="A1255" s="179"/>
      <c r="B1255" s="242" t="s">
        <v>130</v>
      </c>
      <c r="C1255" s="62" t="s">
        <v>999</v>
      </c>
      <c r="D1255" s="239" t="s">
        <v>48</v>
      </c>
      <c r="E1255" s="239">
        <v>2</v>
      </c>
      <c r="F1255" s="82"/>
      <c r="G1255" s="130"/>
      <c r="H1255" s="82"/>
    </row>
    <row r="1256" spans="1:8" ht="22.5" customHeight="1">
      <c r="A1256" s="179"/>
      <c r="B1256" s="242" t="s">
        <v>177</v>
      </c>
      <c r="C1256" s="62" t="s">
        <v>885</v>
      </c>
      <c r="D1256" s="239" t="s">
        <v>48</v>
      </c>
      <c r="E1256" s="239">
        <v>1</v>
      </c>
      <c r="F1256" s="82"/>
      <c r="G1256" s="130"/>
      <c r="H1256" s="82"/>
    </row>
    <row r="1257" spans="1:8" ht="22.5" customHeight="1">
      <c r="A1257" s="68"/>
      <c r="B1257" s="242" t="s">
        <v>180</v>
      </c>
      <c r="C1257" s="62" t="s">
        <v>1153</v>
      </c>
      <c r="D1257" s="239" t="s">
        <v>48</v>
      </c>
      <c r="E1257" s="239">
        <v>1</v>
      </c>
      <c r="F1257" s="82"/>
      <c r="G1257" s="130"/>
      <c r="H1257" s="82"/>
    </row>
    <row r="1258" spans="1:8" ht="22.5" customHeight="1">
      <c r="A1258" s="68" t="s">
        <v>454</v>
      </c>
      <c r="B1258" s="242"/>
      <c r="C1258" s="62" t="s">
        <v>268</v>
      </c>
      <c r="D1258" s="239" t="s">
        <v>48</v>
      </c>
      <c r="E1258" s="239">
        <v>2</v>
      </c>
      <c r="F1258" s="82"/>
      <c r="G1258" s="130"/>
      <c r="H1258" s="82"/>
    </row>
    <row r="1259" spans="1:8" ht="22.5" customHeight="1">
      <c r="A1259" s="68"/>
      <c r="B1259" s="242"/>
      <c r="C1259" s="69" t="s">
        <v>1154</v>
      </c>
      <c r="D1259" s="239"/>
      <c r="E1259" s="239"/>
      <c r="F1259" s="82"/>
      <c r="G1259" s="130"/>
      <c r="H1259" s="82"/>
    </row>
    <row r="1260" spans="1:8" ht="22.5" customHeight="1">
      <c r="A1260" s="68"/>
      <c r="B1260" s="242" t="s">
        <v>127</v>
      </c>
      <c r="C1260" s="62" t="s">
        <v>266</v>
      </c>
      <c r="D1260" s="239" t="s">
        <v>48</v>
      </c>
      <c r="E1260" s="239">
        <v>1</v>
      </c>
      <c r="F1260" s="82"/>
      <c r="G1260" s="130"/>
      <c r="H1260" s="82"/>
    </row>
    <row r="1261" spans="1:8" ht="22.5" customHeight="1">
      <c r="A1261" s="179"/>
      <c r="B1261" s="242" t="s">
        <v>130</v>
      </c>
      <c r="C1261" s="62" t="s">
        <v>999</v>
      </c>
      <c r="D1261" s="239" t="s">
        <v>48</v>
      </c>
      <c r="E1261" s="239">
        <v>2</v>
      </c>
      <c r="F1261" s="82"/>
      <c r="G1261" s="130"/>
      <c r="H1261" s="82"/>
    </row>
    <row r="1262" spans="1:8" ht="22.5" customHeight="1">
      <c r="A1262" s="179"/>
      <c r="B1262" s="242" t="s">
        <v>177</v>
      </c>
      <c r="C1262" s="62" t="s">
        <v>885</v>
      </c>
      <c r="D1262" s="239" t="s">
        <v>48</v>
      </c>
      <c r="E1262" s="239">
        <v>1</v>
      </c>
      <c r="F1262" s="82"/>
      <c r="G1262" s="130"/>
      <c r="H1262" s="82"/>
    </row>
    <row r="1263" spans="1:8" ht="22.5" customHeight="1">
      <c r="A1263" s="68"/>
      <c r="B1263" s="242" t="s">
        <v>180</v>
      </c>
      <c r="C1263" s="62" t="s">
        <v>1153</v>
      </c>
      <c r="D1263" s="239" t="s">
        <v>48</v>
      </c>
      <c r="E1263" s="239">
        <v>1</v>
      </c>
      <c r="F1263" s="82"/>
      <c r="G1263" s="130"/>
      <c r="H1263" s="82"/>
    </row>
    <row r="1264" spans="1:8" ht="22.5" customHeight="1">
      <c r="A1264" s="68" t="s">
        <v>386</v>
      </c>
      <c r="B1264" s="242"/>
      <c r="C1264" s="62" t="s">
        <v>269</v>
      </c>
      <c r="D1264" s="239" t="s">
        <v>48</v>
      </c>
      <c r="E1264" s="239">
        <v>1</v>
      </c>
      <c r="F1264" s="82"/>
      <c r="G1264" s="130"/>
      <c r="H1264" s="82"/>
    </row>
    <row r="1265" spans="1:8" ht="22.5" customHeight="1">
      <c r="A1265" s="68"/>
      <c r="B1265" s="242"/>
      <c r="C1265" s="69" t="s">
        <v>1154</v>
      </c>
      <c r="D1265" s="239"/>
      <c r="E1265" s="239"/>
      <c r="F1265" s="82"/>
      <c r="G1265" s="130"/>
      <c r="H1265" s="82"/>
    </row>
    <row r="1266" spans="1:8" ht="22.5" customHeight="1">
      <c r="A1266" s="68"/>
      <c r="B1266" s="242" t="s">
        <v>127</v>
      </c>
      <c r="C1266" s="62" t="s">
        <v>266</v>
      </c>
      <c r="D1266" s="239" t="s">
        <v>48</v>
      </c>
      <c r="E1266" s="239">
        <v>1</v>
      </c>
      <c r="F1266" s="82"/>
      <c r="G1266" s="130"/>
      <c r="H1266" s="82"/>
    </row>
    <row r="1267" spans="1:8" ht="22.5" customHeight="1">
      <c r="A1267" s="179"/>
      <c r="B1267" s="242" t="s">
        <v>130</v>
      </c>
      <c r="C1267" s="62" t="s">
        <v>680</v>
      </c>
      <c r="D1267" s="239" t="s">
        <v>48</v>
      </c>
      <c r="E1267" s="239">
        <v>1</v>
      </c>
      <c r="F1267" s="82"/>
      <c r="G1267" s="130"/>
      <c r="H1267" s="82"/>
    </row>
    <row r="1268" spans="1:8" ht="22.5" customHeight="1">
      <c r="A1268" s="179"/>
      <c r="B1268" s="242" t="s">
        <v>177</v>
      </c>
      <c r="C1268" s="62" t="s">
        <v>885</v>
      </c>
      <c r="D1268" s="239" t="s">
        <v>48</v>
      </c>
      <c r="E1268" s="239">
        <v>1</v>
      </c>
      <c r="F1268" s="82"/>
      <c r="G1268" s="130"/>
      <c r="H1268" s="82"/>
    </row>
    <row r="1269" spans="1:8" ht="22.5" customHeight="1">
      <c r="A1269" s="68"/>
      <c r="B1269" s="242" t="s">
        <v>180</v>
      </c>
      <c r="C1269" s="62" t="s">
        <v>1153</v>
      </c>
      <c r="D1269" s="239" t="s">
        <v>48</v>
      </c>
      <c r="E1269" s="239">
        <v>1</v>
      </c>
      <c r="F1269" s="82"/>
      <c r="G1269" s="130"/>
      <c r="H1269" s="82"/>
    </row>
    <row r="1270" spans="1:8" ht="22.5" customHeight="1">
      <c r="A1270" s="68" t="s">
        <v>386</v>
      </c>
      <c r="B1270" s="242"/>
      <c r="C1270" s="62" t="s">
        <v>140</v>
      </c>
      <c r="D1270" s="239" t="s">
        <v>48</v>
      </c>
      <c r="E1270" s="239">
        <v>1</v>
      </c>
      <c r="F1270" s="82"/>
      <c r="G1270" s="130"/>
      <c r="H1270" s="82"/>
    </row>
    <row r="1271" spans="1:8" ht="22.5" customHeight="1">
      <c r="A1271" s="68"/>
      <c r="B1271" s="242"/>
      <c r="C1271" s="69" t="s">
        <v>1154</v>
      </c>
      <c r="D1271" s="239"/>
      <c r="E1271" s="239"/>
      <c r="F1271" s="82"/>
      <c r="G1271" s="130"/>
      <c r="H1271" s="82"/>
    </row>
    <row r="1272" spans="1:8" ht="22.5" customHeight="1">
      <c r="A1272" s="68"/>
      <c r="B1272" s="242" t="s">
        <v>127</v>
      </c>
      <c r="C1272" s="62" t="s">
        <v>266</v>
      </c>
      <c r="D1272" s="239" t="s">
        <v>44</v>
      </c>
      <c r="E1272" s="239"/>
      <c r="F1272" s="82"/>
      <c r="G1272" s="130"/>
      <c r="H1272" s="82"/>
    </row>
    <row r="1273" spans="1:8" ht="22.5" customHeight="1">
      <c r="A1273" s="68"/>
      <c r="B1273" s="242" t="s">
        <v>130</v>
      </c>
      <c r="C1273" s="62" t="s">
        <v>181</v>
      </c>
      <c r="D1273" s="70"/>
      <c r="E1273" s="70"/>
      <c r="F1273" s="82"/>
      <c r="G1273" s="130"/>
      <c r="H1273" s="82"/>
    </row>
    <row r="1274" spans="1:8" ht="22.5" customHeight="1">
      <c r="A1274" s="68"/>
      <c r="B1274" s="242" t="s">
        <v>63</v>
      </c>
      <c r="C1274" s="62" t="s">
        <v>669</v>
      </c>
      <c r="D1274" s="239" t="s">
        <v>48</v>
      </c>
      <c r="E1274" s="239">
        <f>E1252+E1258+E1264</f>
        <v>5</v>
      </c>
      <c r="F1274" s="82"/>
      <c r="G1274" s="130"/>
      <c r="H1274" s="82"/>
    </row>
    <row r="1275" spans="1:8" ht="22.5" customHeight="1">
      <c r="A1275" s="68"/>
      <c r="B1275" s="242" t="s">
        <v>64</v>
      </c>
      <c r="C1275" s="62" t="s">
        <v>670</v>
      </c>
      <c r="D1275" s="239" t="s">
        <v>48</v>
      </c>
      <c r="E1275" s="239">
        <v>1</v>
      </c>
      <c r="F1275" s="82"/>
      <c r="G1275" s="130"/>
      <c r="H1275" s="82"/>
    </row>
    <row r="1276" spans="1:8" ht="22.5" customHeight="1">
      <c r="A1276" s="68"/>
      <c r="B1276" s="242" t="s">
        <v>177</v>
      </c>
      <c r="C1276" s="62" t="s">
        <v>1155</v>
      </c>
      <c r="D1276" s="239" t="s">
        <v>48</v>
      </c>
      <c r="E1276" s="239">
        <v>1</v>
      </c>
      <c r="F1276" s="82"/>
      <c r="G1276" s="130"/>
      <c r="H1276" s="82"/>
    </row>
    <row r="1277" spans="1:8" ht="22.5" customHeight="1">
      <c r="A1277" s="68"/>
      <c r="B1277" s="242" t="s">
        <v>180</v>
      </c>
      <c r="C1277" s="62" t="s">
        <v>1153</v>
      </c>
      <c r="D1277" s="239" t="s">
        <v>48</v>
      </c>
      <c r="E1277" s="239">
        <v>1</v>
      </c>
      <c r="F1277" s="82"/>
      <c r="G1277" s="130"/>
      <c r="H1277" s="82"/>
    </row>
    <row r="1278" spans="1:8" ht="22.5" customHeight="1">
      <c r="A1278" s="68" t="s">
        <v>453</v>
      </c>
      <c r="B1278" s="242"/>
      <c r="C1278" s="62" t="s">
        <v>146</v>
      </c>
      <c r="D1278" s="239" t="s">
        <v>95</v>
      </c>
      <c r="E1278" s="239">
        <v>1</v>
      </c>
      <c r="F1278" s="82"/>
      <c r="G1278" s="130"/>
      <c r="H1278" s="82"/>
    </row>
    <row r="1279" spans="1:8" ht="22.5" customHeight="1">
      <c r="A1279" s="68"/>
      <c r="B1279" s="242" t="s">
        <v>127</v>
      </c>
      <c r="C1279" s="62" t="s">
        <v>859</v>
      </c>
      <c r="D1279" s="239" t="s">
        <v>62</v>
      </c>
      <c r="E1279" s="239">
        <f>(E1252+E1258)*2</f>
        <v>8</v>
      </c>
      <c r="F1279" s="82"/>
      <c r="G1279" s="130"/>
      <c r="H1279" s="82"/>
    </row>
    <row r="1280" spans="1:8" ht="22.5" customHeight="1">
      <c r="A1280" s="68"/>
      <c r="B1280" s="242" t="s">
        <v>130</v>
      </c>
      <c r="C1280" s="62" t="s">
        <v>189</v>
      </c>
      <c r="D1280" s="239" t="s">
        <v>95</v>
      </c>
      <c r="E1280" s="239">
        <v>1</v>
      </c>
      <c r="F1280" s="82"/>
      <c r="G1280" s="130"/>
      <c r="H1280" s="82"/>
    </row>
    <row r="1281" spans="1:8" ht="22.5" customHeight="1">
      <c r="A1281" s="239"/>
      <c r="B1281" s="242"/>
      <c r="C1281" s="69" t="s">
        <v>147</v>
      </c>
      <c r="D1281" s="239"/>
      <c r="E1281" s="239"/>
      <c r="F1281" s="82"/>
      <c r="G1281" s="130"/>
      <c r="H1281" s="82"/>
    </row>
    <row r="1282" spans="1:8" ht="22.5" customHeight="1">
      <c r="A1282" s="68" t="s">
        <v>387</v>
      </c>
      <c r="B1282" s="242"/>
      <c r="C1282" s="62" t="s">
        <v>148</v>
      </c>
      <c r="D1282" s="239" t="s">
        <v>4</v>
      </c>
      <c r="E1282" s="239">
        <v>2</v>
      </c>
      <c r="F1282" s="82"/>
      <c r="G1282" s="130"/>
      <c r="H1282" s="82"/>
    </row>
    <row r="1283" spans="1:8" ht="22.5" customHeight="1">
      <c r="A1283" s="68"/>
      <c r="B1283" s="242"/>
      <c r="C1283" s="69" t="s">
        <v>1154</v>
      </c>
      <c r="D1283" s="239"/>
      <c r="E1283" s="239"/>
      <c r="F1283" s="82"/>
      <c r="G1283" s="130"/>
      <c r="H1283" s="82"/>
    </row>
    <row r="1284" spans="1:8" ht="22.5" customHeight="1">
      <c r="A1284" s="68"/>
      <c r="B1284" s="242" t="s">
        <v>127</v>
      </c>
      <c r="C1284" s="62" t="s">
        <v>184</v>
      </c>
      <c r="D1284" s="239" t="s">
        <v>48</v>
      </c>
      <c r="E1284" s="239">
        <v>1</v>
      </c>
      <c r="F1284" s="82"/>
      <c r="G1284" s="130"/>
      <c r="H1284" s="82"/>
    </row>
    <row r="1285" spans="1:8" ht="22.5" customHeight="1">
      <c r="A1285" s="68"/>
      <c r="B1285" s="242" t="s">
        <v>130</v>
      </c>
      <c r="C1285" s="62" t="s">
        <v>886</v>
      </c>
      <c r="D1285" s="239" t="s">
        <v>4</v>
      </c>
      <c r="E1285" s="239">
        <v>1</v>
      </c>
      <c r="F1285" s="82"/>
      <c r="G1285" s="130"/>
      <c r="H1285" s="82"/>
    </row>
    <row r="1286" spans="1:8" ht="22.5" customHeight="1">
      <c r="A1286" s="68"/>
      <c r="B1286" s="242" t="s">
        <v>177</v>
      </c>
      <c r="C1286" s="62" t="s">
        <v>858</v>
      </c>
      <c r="D1286" s="239" t="s">
        <v>4</v>
      </c>
      <c r="E1286" s="239">
        <v>1</v>
      </c>
      <c r="F1286" s="82"/>
      <c r="G1286" s="130"/>
      <c r="H1286" s="82"/>
    </row>
    <row r="1287" spans="1:8" ht="22.5" customHeight="1">
      <c r="A1287" s="68"/>
      <c r="B1287" s="242" t="s">
        <v>180</v>
      </c>
      <c r="C1287" s="62" t="s">
        <v>1153</v>
      </c>
      <c r="D1287" s="239" t="s">
        <v>48</v>
      </c>
      <c r="E1287" s="239">
        <v>1</v>
      </c>
      <c r="F1287" s="82"/>
      <c r="G1287" s="130"/>
      <c r="H1287" s="82"/>
    </row>
    <row r="1288" spans="1:8" ht="22.5" customHeight="1">
      <c r="A1288" s="68" t="s">
        <v>388</v>
      </c>
      <c r="B1288" s="242"/>
      <c r="C1288" s="62" t="s">
        <v>146</v>
      </c>
      <c r="D1288" s="239"/>
      <c r="E1288" s="239"/>
      <c r="F1288" s="82"/>
      <c r="G1288" s="130"/>
      <c r="H1288" s="82"/>
    </row>
    <row r="1289" spans="1:8" ht="22.5" customHeight="1">
      <c r="A1289" s="68"/>
      <c r="B1289" s="242" t="s">
        <v>127</v>
      </c>
      <c r="C1289" s="62" t="s">
        <v>859</v>
      </c>
      <c r="D1289" s="239" t="s">
        <v>62</v>
      </c>
      <c r="E1289" s="239">
        <f>E1282*2</f>
        <v>4</v>
      </c>
      <c r="F1289" s="82"/>
      <c r="G1289" s="130"/>
      <c r="H1289" s="82"/>
    </row>
    <row r="1290" spans="1:8" ht="22.5" customHeight="1">
      <c r="A1290" s="68"/>
      <c r="B1290" s="242" t="s">
        <v>130</v>
      </c>
      <c r="C1290" s="62" t="s">
        <v>1157</v>
      </c>
      <c r="D1290" s="239" t="s">
        <v>4</v>
      </c>
      <c r="E1290" s="239">
        <v>1</v>
      </c>
      <c r="F1290" s="82"/>
      <c r="G1290" s="130"/>
      <c r="H1290" s="82"/>
    </row>
    <row r="1291" spans="1:8" ht="22.5" customHeight="1">
      <c r="A1291" s="239" t="s">
        <v>389</v>
      </c>
      <c r="B1291" s="500" t="s">
        <v>163</v>
      </c>
      <c r="C1291" s="500"/>
      <c r="D1291" s="70"/>
      <c r="E1291" s="239"/>
      <c r="F1291" s="82"/>
      <c r="G1291" s="130"/>
      <c r="H1291" s="82"/>
    </row>
    <row r="1292" spans="1:8" ht="22.5" customHeight="1">
      <c r="A1292" s="239"/>
      <c r="B1292" s="242" t="s">
        <v>63</v>
      </c>
      <c r="C1292" s="62" t="s">
        <v>865</v>
      </c>
      <c r="D1292" s="70"/>
      <c r="E1292" s="239"/>
      <c r="F1292" s="82"/>
      <c r="G1292" s="130"/>
      <c r="H1292" s="82"/>
    </row>
    <row r="1293" spans="1:8" ht="22.5" customHeight="1">
      <c r="A1293" s="239"/>
      <c r="B1293" s="242" t="s">
        <v>127</v>
      </c>
      <c r="C1293" s="62" t="s">
        <v>192</v>
      </c>
      <c r="D1293" s="239" t="s">
        <v>62</v>
      </c>
      <c r="E1293" s="239" t="s">
        <v>44</v>
      </c>
      <c r="F1293" s="82"/>
      <c r="G1293" s="130"/>
      <c r="H1293" s="82"/>
    </row>
    <row r="1294" spans="1:8" ht="22.5" customHeight="1">
      <c r="A1294" s="239"/>
      <c r="B1294" s="242" t="s">
        <v>130</v>
      </c>
      <c r="C1294" s="62" t="s">
        <v>174</v>
      </c>
      <c r="D1294" s="239" t="s">
        <v>62</v>
      </c>
      <c r="E1294" s="239">
        <f>E1252+E1258+E1264</f>
        <v>5</v>
      </c>
      <c r="F1294" s="82"/>
      <c r="G1294" s="130"/>
      <c r="H1294" s="82"/>
    </row>
    <row r="1295" spans="1:8" ht="22.5" customHeight="1">
      <c r="A1295" s="239"/>
      <c r="B1295" s="242" t="s">
        <v>177</v>
      </c>
      <c r="C1295" s="62" t="s">
        <v>695</v>
      </c>
      <c r="D1295" s="239" t="s">
        <v>62</v>
      </c>
      <c r="E1295" s="239">
        <f>2</f>
        <v>2</v>
      </c>
      <c r="F1295" s="82"/>
      <c r="G1295" s="130"/>
      <c r="H1295" s="82"/>
    </row>
    <row r="1296" spans="1:8" ht="22.5" customHeight="1">
      <c r="A1296" s="239"/>
      <c r="B1296" s="242" t="s">
        <v>64</v>
      </c>
      <c r="C1296" s="62" t="s">
        <v>863</v>
      </c>
      <c r="D1296" s="239" t="s">
        <v>4</v>
      </c>
      <c r="E1296" s="239">
        <v>2</v>
      </c>
      <c r="F1296" s="82"/>
      <c r="G1296" s="130"/>
      <c r="H1296" s="82"/>
    </row>
    <row r="1297" spans="1:8" ht="22.5" customHeight="1">
      <c r="A1297" s="239"/>
      <c r="B1297" s="242" t="s">
        <v>65</v>
      </c>
      <c r="C1297" s="62" t="s">
        <v>696</v>
      </c>
      <c r="D1297" s="239" t="s">
        <v>5</v>
      </c>
      <c r="E1297" s="239">
        <v>1</v>
      </c>
      <c r="F1297" s="82"/>
      <c r="G1297" s="130"/>
      <c r="H1297" s="82"/>
    </row>
    <row r="1298" spans="1:8" ht="22.5" customHeight="1">
      <c r="A1298" s="239"/>
      <c r="B1298" s="242" t="s">
        <v>66</v>
      </c>
      <c r="C1298" s="62" t="s">
        <v>167</v>
      </c>
      <c r="D1298" s="239" t="s">
        <v>4</v>
      </c>
      <c r="E1298" s="239">
        <v>1</v>
      </c>
      <c r="F1298" s="82"/>
      <c r="G1298" s="130"/>
      <c r="H1298" s="82"/>
    </row>
    <row r="1299" spans="1:8" ht="22.5" customHeight="1">
      <c r="A1299" s="239"/>
      <c r="B1299" s="242" t="s">
        <v>67</v>
      </c>
      <c r="C1299" s="67" t="s">
        <v>864</v>
      </c>
      <c r="D1299" s="239" t="s">
        <v>4</v>
      </c>
      <c r="E1299" s="239">
        <v>2</v>
      </c>
      <c r="F1299" s="82"/>
      <c r="G1299" s="130"/>
      <c r="H1299" s="82"/>
    </row>
    <row r="1300" spans="1:8" ht="22.5" customHeight="1">
      <c r="A1300" s="239"/>
      <c r="B1300" s="242" t="s">
        <v>74</v>
      </c>
      <c r="C1300" s="62" t="s">
        <v>662</v>
      </c>
      <c r="D1300" s="239" t="s">
        <v>4</v>
      </c>
      <c r="E1300" s="239">
        <v>1</v>
      </c>
      <c r="F1300" s="82"/>
      <c r="G1300" s="130"/>
      <c r="H1300" s="82"/>
    </row>
    <row r="1301" spans="1:8" ht="22.5" customHeight="1">
      <c r="A1301" s="239"/>
      <c r="B1301" s="242" t="s">
        <v>69</v>
      </c>
      <c r="C1301" s="62" t="s">
        <v>663</v>
      </c>
      <c r="D1301" s="239" t="s">
        <v>4</v>
      </c>
      <c r="E1301" s="239">
        <v>2</v>
      </c>
      <c r="F1301" s="82"/>
      <c r="G1301" s="130"/>
      <c r="H1301" s="82"/>
    </row>
    <row r="1302" spans="1:8" ht="22.5" customHeight="1">
      <c r="A1302" s="239"/>
      <c r="B1302" s="242" t="s">
        <v>70</v>
      </c>
      <c r="C1302" s="62" t="s">
        <v>708</v>
      </c>
      <c r="D1302" s="239" t="s">
        <v>62</v>
      </c>
      <c r="E1302" s="239">
        <v>1</v>
      </c>
      <c r="F1302" s="82"/>
      <c r="G1302" s="130"/>
      <c r="H1302" s="82"/>
    </row>
    <row r="1303" spans="1:8" ht="22.5" customHeight="1">
      <c r="A1303" s="239"/>
      <c r="B1303" s="242" t="s">
        <v>175</v>
      </c>
      <c r="C1303" s="62" t="s">
        <v>768</v>
      </c>
      <c r="D1303" s="239"/>
      <c r="E1303" s="239"/>
      <c r="F1303" s="82"/>
      <c r="G1303" s="130"/>
      <c r="H1303" s="82"/>
    </row>
    <row r="1304" spans="1:8" ht="22.5" customHeight="1">
      <c r="A1304" s="239"/>
      <c r="B1304" s="242" t="s">
        <v>72</v>
      </c>
      <c r="C1304" s="62" t="s">
        <v>189</v>
      </c>
      <c r="D1304" s="239" t="s">
        <v>5</v>
      </c>
      <c r="E1304" s="70">
        <v>1</v>
      </c>
      <c r="F1304" s="82"/>
      <c r="G1304" s="130"/>
      <c r="H1304" s="82"/>
    </row>
    <row r="1305" spans="1:8" ht="22.5" customHeight="1">
      <c r="A1305" s="239"/>
      <c r="B1305" s="242" t="s">
        <v>176</v>
      </c>
      <c r="C1305" s="62" t="s">
        <v>710</v>
      </c>
      <c r="D1305" s="239" t="s">
        <v>5</v>
      </c>
      <c r="E1305" s="239">
        <v>1</v>
      </c>
      <c r="F1305" s="82"/>
      <c r="G1305" s="130"/>
      <c r="H1305" s="82"/>
    </row>
    <row r="1306" spans="1:8" ht="22.5" customHeight="1">
      <c r="A1306" s="239" t="s">
        <v>392</v>
      </c>
      <c r="B1306" s="491" t="s">
        <v>231</v>
      </c>
      <c r="C1306" s="491"/>
      <c r="D1306" s="491"/>
      <c r="E1306" s="239"/>
      <c r="F1306" s="82"/>
      <c r="G1306" s="130"/>
      <c r="H1306" s="82"/>
    </row>
    <row r="1307" spans="1:8" ht="22.5" customHeight="1">
      <c r="A1307" s="239"/>
      <c r="B1307" s="242" t="s">
        <v>127</v>
      </c>
      <c r="C1307" s="230" t="s">
        <v>817</v>
      </c>
      <c r="D1307" s="236"/>
      <c r="E1307" s="239"/>
      <c r="F1307" s="82"/>
      <c r="G1307" s="130"/>
      <c r="H1307" s="82"/>
    </row>
    <row r="1308" spans="1:8" ht="22.5" customHeight="1">
      <c r="A1308" s="239"/>
      <c r="B1308" s="242" t="s">
        <v>63</v>
      </c>
      <c r="C1308" s="62" t="s">
        <v>707</v>
      </c>
      <c r="D1308" s="239" t="s">
        <v>4</v>
      </c>
      <c r="E1308" s="239">
        <v>2</v>
      </c>
      <c r="F1308" s="82"/>
      <c r="G1308" s="130"/>
      <c r="H1308" s="82"/>
    </row>
    <row r="1309" spans="1:8" ht="22.5" customHeight="1">
      <c r="A1309" s="239"/>
      <c r="B1309" s="242" t="s">
        <v>64</v>
      </c>
      <c r="C1309" s="62" t="s">
        <v>703</v>
      </c>
      <c r="D1309" s="239" t="s">
        <v>4</v>
      </c>
      <c r="E1309" s="239">
        <v>2</v>
      </c>
      <c r="F1309" s="82"/>
      <c r="G1309" s="130"/>
      <c r="H1309" s="82"/>
    </row>
    <row r="1310" spans="1:8" ht="22.5" customHeight="1">
      <c r="A1310" s="239"/>
      <c r="B1310" s="242" t="s">
        <v>65</v>
      </c>
      <c r="C1310" s="62" t="s">
        <v>704</v>
      </c>
      <c r="D1310" s="239" t="s">
        <v>4</v>
      </c>
      <c r="E1310" s="239">
        <v>1</v>
      </c>
      <c r="F1310" s="82"/>
      <c r="G1310" s="130"/>
      <c r="H1310" s="82"/>
    </row>
    <row r="1311" spans="1:8" ht="22.5" customHeight="1">
      <c r="A1311" s="239"/>
      <c r="B1311" s="242" t="s">
        <v>66</v>
      </c>
      <c r="C1311" s="62" t="s">
        <v>706</v>
      </c>
      <c r="D1311" s="239" t="s">
        <v>48</v>
      </c>
      <c r="E1311" s="239">
        <v>5</v>
      </c>
      <c r="F1311" s="82"/>
      <c r="G1311" s="130"/>
      <c r="H1311" s="82"/>
    </row>
    <row r="1312" spans="1:8" ht="22.5" customHeight="1">
      <c r="A1312" s="239"/>
      <c r="B1312" s="242" t="s">
        <v>67</v>
      </c>
      <c r="C1312" s="62" t="s">
        <v>189</v>
      </c>
      <c r="D1312" s="239" t="s">
        <v>95</v>
      </c>
      <c r="E1312" s="239">
        <v>1</v>
      </c>
      <c r="F1312" s="82"/>
      <c r="G1312" s="130"/>
      <c r="H1312" s="82"/>
    </row>
    <row r="1313" spans="1:8" ht="22.5" customHeight="1">
      <c r="A1313" s="239"/>
      <c r="B1313" s="242" t="s">
        <v>74</v>
      </c>
      <c r="C1313" s="62" t="s">
        <v>705</v>
      </c>
      <c r="D1313" s="239" t="s">
        <v>95</v>
      </c>
      <c r="E1313" s="239">
        <v>1</v>
      </c>
      <c r="F1313" s="82"/>
      <c r="G1313" s="130"/>
      <c r="H1313" s="82"/>
    </row>
    <row r="1314" spans="1:8" ht="22.5" customHeight="1">
      <c r="A1314" s="239"/>
      <c r="B1314" s="242" t="s">
        <v>69</v>
      </c>
      <c r="C1314" s="62" t="s">
        <v>710</v>
      </c>
      <c r="D1314" s="239" t="s">
        <v>95</v>
      </c>
      <c r="E1314" s="239">
        <v>1</v>
      </c>
      <c r="F1314" s="82"/>
      <c r="G1314" s="130"/>
      <c r="H1314" s="82"/>
    </row>
    <row r="1315" spans="1:8" ht="22.5" customHeight="1">
      <c r="A1315" s="239"/>
      <c r="B1315" s="242" t="s">
        <v>130</v>
      </c>
      <c r="C1315" s="62" t="s">
        <v>712</v>
      </c>
      <c r="D1315" s="239" t="s">
        <v>95</v>
      </c>
      <c r="E1315" s="239">
        <v>1</v>
      </c>
      <c r="F1315" s="82"/>
      <c r="G1315" s="130"/>
      <c r="H1315" s="82"/>
    </row>
    <row r="1316" spans="1:8" ht="22.5" customHeight="1">
      <c r="A1316" s="239" t="s">
        <v>452</v>
      </c>
      <c r="B1316" s="498" t="s">
        <v>158</v>
      </c>
      <c r="C1316" s="498"/>
      <c r="D1316" s="498"/>
      <c r="E1316" s="498"/>
      <c r="F1316" s="82"/>
      <c r="G1316" s="130"/>
      <c r="H1316" s="82"/>
    </row>
    <row r="1317" spans="1:8" ht="22.5" customHeight="1">
      <c r="A1317" s="239"/>
      <c r="B1317" s="242"/>
      <c r="C1317" s="62" t="s">
        <v>114</v>
      </c>
      <c r="D1317" s="239"/>
      <c r="E1317" s="239"/>
      <c r="F1317" s="82"/>
      <c r="G1317" s="130"/>
      <c r="H1317" s="82"/>
    </row>
    <row r="1318" spans="1:8" ht="22.5" customHeight="1">
      <c r="A1318" s="239" t="s">
        <v>390</v>
      </c>
      <c r="B1318" s="242"/>
      <c r="C1318" s="69" t="s">
        <v>194</v>
      </c>
      <c r="D1318" s="239"/>
      <c r="E1318" s="239"/>
      <c r="F1318" s="82"/>
      <c r="G1318" s="130"/>
      <c r="H1318" s="82"/>
    </row>
    <row r="1319" spans="1:8" ht="22.5" customHeight="1">
      <c r="A1319" s="239"/>
      <c r="B1319" s="242"/>
      <c r="C1319" s="62" t="s">
        <v>114</v>
      </c>
      <c r="D1319" s="239"/>
      <c r="E1319" s="239"/>
      <c r="F1319" s="82"/>
      <c r="G1319" s="130"/>
      <c r="H1319" s="82"/>
    </row>
    <row r="1320" spans="1:8" ht="22.5" customHeight="1">
      <c r="A1320" s="239" t="s">
        <v>391</v>
      </c>
      <c r="B1320" s="242"/>
      <c r="C1320" s="241" t="s">
        <v>200</v>
      </c>
      <c r="D1320" s="239"/>
      <c r="E1320" s="239"/>
      <c r="F1320" s="82"/>
      <c r="G1320" s="130"/>
      <c r="H1320" s="82"/>
    </row>
    <row r="1321" spans="1:8" ht="22.5" customHeight="1">
      <c r="A1321" s="239"/>
      <c r="B1321" s="242"/>
      <c r="C1321" s="62" t="s">
        <v>197</v>
      </c>
      <c r="D1321" s="239"/>
      <c r="E1321" s="239"/>
      <c r="F1321" s="82"/>
      <c r="G1321" s="130"/>
      <c r="H1321" s="82"/>
    </row>
    <row r="1322" spans="1:8" ht="22.5" customHeight="1">
      <c r="A1322" s="239"/>
      <c r="B1322" s="242" t="s">
        <v>63</v>
      </c>
      <c r="C1322" s="62" t="s">
        <v>198</v>
      </c>
      <c r="D1322" s="239" t="s">
        <v>95</v>
      </c>
      <c r="E1322" s="239">
        <v>1</v>
      </c>
      <c r="F1322" s="82"/>
      <c r="G1322" s="130"/>
      <c r="H1322" s="82"/>
    </row>
    <row r="1323" spans="1:8" ht="22.5" customHeight="1">
      <c r="A1323" s="239"/>
      <c r="B1323" s="242" t="s">
        <v>64</v>
      </c>
      <c r="C1323" s="62" t="s">
        <v>199</v>
      </c>
      <c r="D1323" s="239" t="s">
        <v>95</v>
      </c>
      <c r="E1323" s="239">
        <v>1</v>
      </c>
      <c r="F1323" s="82"/>
      <c r="G1323" s="130"/>
      <c r="H1323" s="82"/>
    </row>
    <row r="1324" spans="1:8" ht="22.5" customHeight="1">
      <c r="A1324" s="239" t="s">
        <v>451</v>
      </c>
      <c r="B1324" s="242"/>
      <c r="C1324" s="241" t="s">
        <v>675</v>
      </c>
      <c r="D1324" s="103"/>
      <c r="E1324" s="117"/>
      <c r="F1324" s="82"/>
      <c r="G1324" s="130"/>
      <c r="H1324" s="82"/>
    </row>
    <row r="1325" spans="1:8" ht="22.5" customHeight="1">
      <c r="A1325" s="239" t="s">
        <v>394</v>
      </c>
      <c r="B1325" s="242"/>
      <c r="C1325" s="76" t="s">
        <v>621</v>
      </c>
      <c r="D1325" s="103"/>
      <c r="E1325" s="117"/>
      <c r="F1325" s="82"/>
      <c r="G1325" s="130"/>
      <c r="H1325" s="82"/>
    </row>
    <row r="1326" spans="1:8" ht="17.25" customHeight="1">
      <c r="A1326" s="239"/>
      <c r="B1326" s="242" t="s">
        <v>63</v>
      </c>
      <c r="C1326" s="76" t="s">
        <v>203</v>
      </c>
      <c r="D1326" s="103" t="s">
        <v>214</v>
      </c>
      <c r="E1326" s="117">
        <v>1</v>
      </c>
      <c r="F1326" s="82"/>
      <c r="G1326" s="130"/>
      <c r="H1326" s="82"/>
    </row>
    <row r="1327" spans="1:8" ht="22.5" customHeight="1">
      <c r="A1327" s="239"/>
      <c r="B1327" s="242" t="s">
        <v>64</v>
      </c>
      <c r="C1327" s="76" t="s">
        <v>204</v>
      </c>
      <c r="D1327" s="103" t="s">
        <v>214</v>
      </c>
      <c r="E1327" s="117">
        <v>1</v>
      </c>
      <c r="F1327" s="82"/>
      <c r="G1327" s="130"/>
      <c r="H1327" s="82"/>
    </row>
    <row r="1328" spans="1:8" ht="22.5" customHeight="1">
      <c r="A1328" s="239" t="s">
        <v>395</v>
      </c>
      <c r="B1328" s="242"/>
      <c r="C1328" s="76" t="s">
        <v>205</v>
      </c>
      <c r="D1328" s="103" t="s">
        <v>216</v>
      </c>
      <c r="E1328" s="117">
        <v>1</v>
      </c>
      <c r="F1328" s="82"/>
      <c r="G1328" s="130"/>
      <c r="H1328" s="82"/>
    </row>
    <row r="1329" spans="1:9" ht="22.5" customHeight="1">
      <c r="A1329" s="239" t="s">
        <v>445</v>
      </c>
      <c r="B1329" s="242"/>
      <c r="C1329" s="241" t="s">
        <v>206</v>
      </c>
      <c r="D1329" s="103"/>
      <c r="E1329" s="103"/>
      <c r="F1329" s="82"/>
      <c r="G1329" s="130"/>
      <c r="H1329" s="82"/>
    </row>
    <row r="1330" spans="1:9" ht="22.5" customHeight="1">
      <c r="A1330" s="239" t="s">
        <v>446</v>
      </c>
      <c r="B1330" s="242"/>
      <c r="C1330" s="76" t="s">
        <v>220</v>
      </c>
      <c r="D1330" s="103" t="s">
        <v>214</v>
      </c>
      <c r="E1330" s="103">
        <v>1</v>
      </c>
      <c r="F1330" s="82"/>
      <c r="G1330" s="130"/>
      <c r="H1330" s="82"/>
    </row>
    <row r="1331" spans="1:9" ht="22.5" customHeight="1">
      <c r="A1331" s="243"/>
      <c r="B1331" s="242" t="s">
        <v>63</v>
      </c>
      <c r="C1331" s="125" t="s">
        <v>622</v>
      </c>
      <c r="D1331" s="103" t="s">
        <v>48</v>
      </c>
      <c r="E1331" s="103">
        <v>2</v>
      </c>
      <c r="F1331" s="82"/>
      <c r="G1331" s="130"/>
      <c r="H1331" s="82"/>
    </row>
    <row r="1332" spans="1:9" ht="22.5" customHeight="1">
      <c r="A1332" s="82"/>
      <c r="B1332" s="242" t="s">
        <v>64</v>
      </c>
      <c r="C1332" s="125" t="s">
        <v>623</v>
      </c>
      <c r="D1332" s="103" t="s">
        <v>48</v>
      </c>
      <c r="E1332" s="103">
        <v>2</v>
      </c>
      <c r="F1332" s="82"/>
      <c r="G1332" s="130"/>
      <c r="H1332" s="82"/>
    </row>
    <row r="1333" spans="1:9" ht="22.5" customHeight="1">
      <c r="A1333" s="82"/>
      <c r="B1333" s="242" t="s">
        <v>65</v>
      </c>
      <c r="C1333" s="76" t="s">
        <v>910</v>
      </c>
      <c r="D1333" s="103" t="s">
        <v>48</v>
      </c>
      <c r="E1333" s="103">
        <v>1</v>
      </c>
      <c r="F1333" s="82"/>
      <c r="G1333" s="130"/>
      <c r="H1333" s="82"/>
    </row>
    <row r="1334" spans="1:9" ht="22.5" customHeight="1">
      <c r="A1334" s="82"/>
      <c r="B1334" s="242" t="s">
        <v>66</v>
      </c>
      <c r="C1334" s="125" t="s">
        <v>207</v>
      </c>
      <c r="D1334" s="103" t="s">
        <v>95</v>
      </c>
      <c r="E1334" s="103">
        <v>1</v>
      </c>
      <c r="F1334" s="131"/>
      <c r="G1334" s="130"/>
    </row>
    <row r="1335" spans="1:9" s="152" customFormat="1" ht="22.5" customHeight="1">
      <c r="A1335" s="82" t="s">
        <v>447</v>
      </c>
      <c r="B1335" s="242"/>
      <c r="C1335" s="76" t="s">
        <v>208</v>
      </c>
      <c r="D1335" s="103"/>
      <c r="E1335" s="103"/>
      <c r="F1335" s="139"/>
      <c r="G1335" s="130"/>
      <c r="H1335" s="131"/>
      <c r="I1335" s="139"/>
    </row>
    <row r="1336" spans="1:9" ht="22.5" customHeight="1">
      <c r="A1336" s="239"/>
      <c r="B1336" s="242" t="s">
        <v>63</v>
      </c>
      <c r="C1336" s="231" t="s">
        <v>270</v>
      </c>
      <c r="D1336" s="103" t="s">
        <v>48</v>
      </c>
      <c r="E1336" s="103">
        <v>2</v>
      </c>
      <c r="F1336" s="131"/>
      <c r="G1336" s="130"/>
    </row>
    <row r="1337" spans="1:9" ht="22.5" customHeight="1">
      <c r="A1337" s="239"/>
      <c r="B1337" s="242" t="s">
        <v>64</v>
      </c>
      <c r="C1337" s="125" t="s">
        <v>271</v>
      </c>
      <c r="D1337" s="103" t="s">
        <v>48</v>
      </c>
      <c r="E1337" s="103">
        <v>2</v>
      </c>
      <c r="F1337" s="131"/>
      <c r="G1337" s="130"/>
    </row>
    <row r="1338" spans="1:9" s="152" customFormat="1" ht="22.5" customHeight="1">
      <c r="A1338" s="239"/>
      <c r="B1338" s="242" t="s">
        <v>65</v>
      </c>
      <c r="C1338" s="231" t="s">
        <v>209</v>
      </c>
      <c r="D1338" s="103" t="s">
        <v>214</v>
      </c>
      <c r="E1338" s="103">
        <v>1</v>
      </c>
      <c r="F1338" s="139"/>
      <c r="G1338" s="130"/>
      <c r="H1338" s="139"/>
      <c r="I1338" s="139"/>
    </row>
    <row r="1339" spans="1:9" ht="22.5" customHeight="1">
      <c r="A1339" s="82" t="s">
        <v>448</v>
      </c>
      <c r="B1339" s="491" t="s">
        <v>210</v>
      </c>
      <c r="C1339" s="491"/>
      <c r="D1339" s="103"/>
      <c r="E1339" s="103"/>
      <c r="F1339" s="131"/>
      <c r="G1339" s="130"/>
    </row>
    <row r="1340" spans="1:9" ht="22.5" customHeight="1">
      <c r="A1340" s="82" t="s">
        <v>789</v>
      </c>
      <c r="B1340" s="489" t="s">
        <v>211</v>
      </c>
      <c r="C1340" s="489"/>
      <c r="D1340" s="103" t="s">
        <v>214</v>
      </c>
      <c r="E1340" s="103">
        <v>1</v>
      </c>
      <c r="F1340" s="131"/>
      <c r="G1340" s="130"/>
    </row>
    <row r="1341" spans="1:9" ht="22.5" customHeight="1">
      <c r="A1341" s="82" t="s">
        <v>790</v>
      </c>
      <c r="B1341" s="489" t="s">
        <v>212</v>
      </c>
      <c r="C1341" s="489"/>
      <c r="D1341" s="103" t="s">
        <v>62</v>
      </c>
      <c r="E1341" s="103">
        <f>2*2</f>
        <v>4</v>
      </c>
      <c r="F1341" s="131"/>
      <c r="G1341" s="130"/>
    </row>
    <row r="1342" spans="1:9" ht="22.5" customHeight="1">
      <c r="A1342" s="82" t="s">
        <v>396</v>
      </c>
      <c r="B1342" s="511" t="s">
        <v>217</v>
      </c>
      <c r="C1342" s="511"/>
      <c r="D1342" s="512"/>
      <c r="E1342" s="512"/>
      <c r="F1342" s="131"/>
      <c r="G1342" s="130"/>
    </row>
    <row r="1343" spans="1:9" ht="22.5" customHeight="1">
      <c r="A1343" s="82" t="s">
        <v>449</v>
      </c>
      <c r="B1343" s="552" t="s">
        <v>715</v>
      </c>
      <c r="C1343" s="552"/>
      <c r="D1343" s="70"/>
      <c r="E1343" s="99"/>
      <c r="F1343" s="131"/>
      <c r="G1343" s="130"/>
    </row>
    <row r="1344" spans="1:9" ht="22.5" customHeight="1">
      <c r="A1344" s="82"/>
      <c r="B1344" s="337" t="s">
        <v>127</v>
      </c>
      <c r="C1344" s="126" t="s">
        <v>1102</v>
      </c>
      <c r="D1344" s="99" t="s">
        <v>746</v>
      </c>
      <c r="E1344" s="199">
        <v>80950</v>
      </c>
      <c r="F1344" s="131"/>
      <c r="G1344" s="130"/>
    </row>
    <row r="1345" spans="1:7" ht="22.5" customHeight="1">
      <c r="A1345" s="82"/>
      <c r="B1345" s="337" t="s">
        <v>130</v>
      </c>
      <c r="C1345" s="339" t="s">
        <v>846</v>
      </c>
      <c r="D1345" s="99" t="s">
        <v>1009</v>
      </c>
      <c r="E1345" s="201">
        <v>5100</v>
      </c>
      <c r="F1345" s="131"/>
      <c r="G1345" s="130"/>
    </row>
    <row r="1346" spans="1:7" ht="22.5" customHeight="1">
      <c r="A1346" s="82"/>
      <c r="B1346" s="337" t="s">
        <v>177</v>
      </c>
      <c r="C1346" s="339" t="s">
        <v>716</v>
      </c>
      <c r="D1346" s="99"/>
      <c r="E1346" s="99"/>
      <c r="F1346" s="131"/>
      <c r="G1346" s="130"/>
    </row>
    <row r="1347" spans="1:7" ht="22.5" customHeight="1">
      <c r="A1347" s="82"/>
      <c r="B1347" s="337" t="s">
        <v>611</v>
      </c>
      <c r="C1347" s="339" t="s">
        <v>748</v>
      </c>
      <c r="D1347" s="99" t="s">
        <v>606</v>
      </c>
      <c r="E1347" s="99"/>
      <c r="F1347" s="131"/>
      <c r="G1347" s="130"/>
    </row>
    <row r="1348" spans="1:7" ht="22.5" customHeight="1">
      <c r="A1348" s="82"/>
      <c r="B1348" s="337" t="s">
        <v>612</v>
      </c>
      <c r="C1348" s="339" t="s">
        <v>747</v>
      </c>
      <c r="D1348" s="99" t="s">
        <v>606</v>
      </c>
      <c r="E1348" s="99"/>
      <c r="F1348" s="131"/>
      <c r="G1348" s="130"/>
    </row>
    <row r="1349" spans="1:7" ht="22.5" customHeight="1">
      <c r="A1349" s="82"/>
      <c r="B1349" s="337" t="s">
        <v>613</v>
      </c>
      <c r="C1349" s="339" t="s">
        <v>820</v>
      </c>
      <c r="D1349" s="99" t="s">
        <v>606</v>
      </c>
      <c r="E1349" s="99">
        <f>E1152+E1166+E1180</f>
        <v>5</v>
      </c>
      <c r="F1349" s="131"/>
      <c r="G1349" s="130"/>
    </row>
    <row r="1350" spans="1:7" ht="22.5" customHeight="1">
      <c r="A1350" s="82"/>
      <c r="B1350" s="337" t="s">
        <v>613</v>
      </c>
      <c r="C1350" s="339" t="s">
        <v>717</v>
      </c>
      <c r="D1350" s="99" t="s">
        <v>598</v>
      </c>
      <c r="E1350" s="99">
        <f>E1209</f>
        <v>6</v>
      </c>
      <c r="F1350" s="131"/>
      <c r="G1350" s="130"/>
    </row>
    <row r="1351" spans="1:7" ht="22.5" customHeight="1">
      <c r="A1351" s="82"/>
      <c r="B1351" s="337" t="s">
        <v>614</v>
      </c>
      <c r="C1351" s="339" t="s">
        <v>718</v>
      </c>
      <c r="D1351" s="99"/>
      <c r="E1351" s="99"/>
      <c r="F1351" s="131"/>
      <c r="G1351" s="130"/>
    </row>
    <row r="1352" spans="1:7" ht="22.5" customHeight="1">
      <c r="A1352" s="82"/>
      <c r="B1352" s="337" t="s">
        <v>127</v>
      </c>
      <c r="C1352" s="339" t="s">
        <v>132</v>
      </c>
      <c r="D1352" s="99" t="s">
        <v>598</v>
      </c>
      <c r="E1352" s="99">
        <f>E1198</f>
        <v>12</v>
      </c>
      <c r="F1352" s="131"/>
      <c r="G1352" s="130"/>
    </row>
    <row r="1353" spans="1:7" ht="22.5" customHeight="1">
      <c r="A1353" s="82"/>
      <c r="B1353" s="186" t="s">
        <v>615</v>
      </c>
      <c r="C1353" s="336" t="s">
        <v>719</v>
      </c>
      <c r="D1353" s="174"/>
      <c r="E1353" s="174"/>
      <c r="F1353" s="131"/>
      <c r="G1353" s="130"/>
    </row>
    <row r="1354" spans="1:7" ht="22.5" customHeight="1">
      <c r="A1354" s="82"/>
      <c r="B1354" s="186" t="s">
        <v>127</v>
      </c>
      <c r="C1354" s="336" t="s">
        <v>602</v>
      </c>
      <c r="D1354" s="174" t="s">
        <v>48</v>
      </c>
      <c r="E1354" s="174">
        <f>E1216</f>
        <v>2</v>
      </c>
      <c r="F1354" s="131"/>
      <c r="G1354" s="130"/>
    </row>
    <row r="1355" spans="1:7" ht="22.5" customHeight="1">
      <c r="A1355" s="82"/>
      <c r="B1355" s="186" t="s">
        <v>130</v>
      </c>
      <c r="C1355" s="336" t="s">
        <v>838</v>
      </c>
      <c r="D1355" s="174" t="s">
        <v>48</v>
      </c>
      <c r="E1355" s="174">
        <f>E1218+E1219</f>
        <v>4</v>
      </c>
      <c r="F1355" s="131"/>
      <c r="G1355" s="130"/>
    </row>
    <row r="1356" spans="1:7" ht="22.5" customHeight="1">
      <c r="A1356" s="82"/>
      <c r="B1356" s="186" t="s">
        <v>177</v>
      </c>
      <c r="C1356" s="336" t="s">
        <v>607</v>
      </c>
      <c r="D1356" s="174" t="s">
        <v>48</v>
      </c>
      <c r="E1356" s="174">
        <f>E1220/3</f>
        <v>2</v>
      </c>
      <c r="F1356" s="131"/>
      <c r="G1356" s="130"/>
    </row>
    <row r="1357" spans="1:7" ht="22.5" customHeight="1">
      <c r="A1357" s="82"/>
      <c r="B1357" s="186" t="s">
        <v>180</v>
      </c>
      <c r="C1357" s="336" t="s">
        <v>839</v>
      </c>
      <c r="D1357" s="174" t="s">
        <v>48</v>
      </c>
      <c r="E1357" s="174">
        <f>E1221/3</f>
        <v>2</v>
      </c>
      <c r="F1357" s="131"/>
      <c r="G1357" s="130"/>
    </row>
    <row r="1358" spans="1:7" ht="22.5" customHeight="1">
      <c r="A1358" s="82"/>
      <c r="B1358" s="186" t="s">
        <v>250</v>
      </c>
      <c r="C1358" s="336" t="s">
        <v>132</v>
      </c>
      <c r="D1358" s="174" t="s">
        <v>48</v>
      </c>
      <c r="E1358" s="174">
        <f>E1222/3</f>
        <v>2</v>
      </c>
      <c r="F1358" s="131"/>
      <c r="G1358" s="130"/>
    </row>
    <row r="1359" spans="1:7" ht="22.5" customHeight="1">
      <c r="A1359" s="82"/>
      <c r="B1359" s="337" t="s">
        <v>616</v>
      </c>
      <c r="C1359" s="339" t="s">
        <v>720</v>
      </c>
      <c r="D1359" s="99" t="s">
        <v>62</v>
      </c>
      <c r="E1359" s="99">
        <f>E1229+E1232</f>
        <v>9</v>
      </c>
      <c r="F1359" s="131"/>
      <c r="G1359" s="130"/>
    </row>
    <row r="1360" spans="1:7" ht="22.5" customHeight="1">
      <c r="A1360" s="82"/>
      <c r="B1360" s="337" t="s">
        <v>617</v>
      </c>
      <c r="C1360" s="339" t="s">
        <v>721</v>
      </c>
      <c r="D1360" s="99" t="s">
        <v>598</v>
      </c>
      <c r="E1360" s="99">
        <f>E1240</f>
        <v>2</v>
      </c>
      <c r="F1360" s="131"/>
      <c r="G1360" s="130"/>
    </row>
    <row r="1361" spans="1:7" ht="22.5" customHeight="1">
      <c r="A1361" s="82"/>
      <c r="B1361" s="337" t="s">
        <v>722</v>
      </c>
      <c r="C1361" s="339" t="s">
        <v>723</v>
      </c>
      <c r="D1361" s="99" t="s">
        <v>598</v>
      </c>
      <c r="E1361" s="99">
        <v>3</v>
      </c>
      <c r="F1361" s="131"/>
      <c r="G1361" s="130"/>
    </row>
    <row r="1362" spans="1:7" ht="22.5" customHeight="1">
      <c r="A1362" s="82"/>
      <c r="B1362" s="186" t="s">
        <v>618</v>
      </c>
      <c r="C1362" s="336" t="s">
        <v>1005</v>
      </c>
      <c r="D1362" s="174" t="s">
        <v>1002</v>
      </c>
      <c r="E1362" s="174">
        <f>E1363</f>
        <v>600</v>
      </c>
      <c r="F1362" s="131"/>
      <c r="G1362" s="130"/>
    </row>
    <row r="1363" spans="1:7" ht="22.5" customHeight="1">
      <c r="A1363" s="82"/>
      <c r="B1363" s="186" t="s">
        <v>725</v>
      </c>
      <c r="C1363" s="339" t="s">
        <v>1008</v>
      </c>
      <c r="D1363" s="99" t="s">
        <v>46</v>
      </c>
      <c r="E1363" s="99">
        <v>600</v>
      </c>
      <c r="F1363" s="131"/>
      <c r="G1363" s="130"/>
    </row>
    <row r="1364" spans="1:7" ht="22.5" customHeight="1">
      <c r="A1364" s="82"/>
      <c r="B1364" s="340" t="s">
        <v>727</v>
      </c>
      <c r="C1364" s="339" t="s">
        <v>726</v>
      </c>
      <c r="D1364" s="99" t="s">
        <v>95</v>
      </c>
      <c r="E1364" s="99">
        <v>1</v>
      </c>
      <c r="F1364" s="131"/>
      <c r="G1364" s="130"/>
    </row>
    <row r="1365" spans="1:7" ht="22.5" customHeight="1">
      <c r="A1365" s="82"/>
      <c r="B1365" s="186" t="s">
        <v>729</v>
      </c>
      <c r="C1365" s="339" t="s">
        <v>728</v>
      </c>
      <c r="D1365" s="99" t="s">
        <v>114</v>
      </c>
      <c r="E1365" s="99"/>
      <c r="F1365" s="131"/>
      <c r="G1365" s="130"/>
    </row>
    <row r="1366" spans="1:7" ht="22.5" customHeight="1">
      <c r="A1366" s="82"/>
      <c r="B1366" s="186" t="s">
        <v>730</v>
      </c>
      <c r="C1366" s="339" t="s">
        <v>844</v>
      </c>
      <c r="D1366" s="99" t="s">
        <v>46</v>
      </c>
      <c r="E1366" s="99">
        <v>20</v>
      </c>
      <c r="F1366" s="131"/>
      <c r="G1366" s="130"/>
    </row>
    <row r="1367" spans="1:7" ht="22.5" customHeight="1">
      <c r="A1367" s="82"/>
      <c r="B1367" s="186" t="s">
        <v>732</v>
      </c>
      <c r="C1367" s="339" t="s">
        <v>830</v>
      </c>
      <c r="D1367" s="99" t="s">
        <v>95</v>
      </c>
      <c r="E1367" s="99">
        <v>1</v>
      </c>
      <c r="F1367" s="131"/>
      <c r="G1367" s="130"/>
    </row>
    <row r="1368" spans="1:7" ht="22.5" customHeight="1">
      <c r="A1368" s="82"/>
      <c r="B1368" s="340" t="s">
        <v>734</v>
      </c>
      <c r="C1368" s="339" t="s">
        <v>731</v>
      </c>
      <c r="D1368" s="99" t="s">
        <v>95</v>
      </c>
      <c r="E1368" s="99">
        <v>1</v>
      </c>
      <c r="F1368" s="131"/>
      <c r="G1368" s="130"/>
    </row>
    <row r="1369" spans="1:7" ht="22.5" customHeight="1">
      <c r="A1369" s="82"/>
      <c r="B1369" s="147" t="s">
        <v>736</v>
      </c>
      <c r="C1369" s="339" t="s">
        <v>733</v>
      </c>
      <c r="D1369" s="99" t="s">
        <v>46</v>
      </c>
      <c r="E1369" s="99">
        <v>600</v>
      </c>
      <c r="F1369" s="131"/>
      <c r="G1369" s="130"/>
    </row>
    <row r="1370" spans="1:7" ht="22.5" customHeight="1">
      <c r="A1370" s="82"/>
      <c r="B1370" s="147" t="s">
        <v>738</v>
      </c>
      <c r="C1370" s="339" t="s">
        <v>735</v>
      </c>
      <c r="D1370" s="99" t="s">
        <v>95</v>
      </c>
      <c r="E1370" s="99">
        <v>1</v>
      </c>
      <c r="F1370" s="131"/>
      <c r="G1370" s="130"/>
    </row>
    <row r="1371" spans="1:7" ht="22.5" customHeight="1">
      <c r="A1371" s="82"/>
      <c r="B1371" s="186" t="s">
        <v>740</v>
      </c>
      <c r="C1371" s="339" t="s">
        <v>831</v>
      </c>
      <c r="D1371" s="99" t="s">
        <v>95</v>
      </c>
      <c r="E1371" s="99">
        <v>1</v>
      </c>
      <c r="F1371" s="131"/>
      <c r="G1371" s="130"/>
    </row>
    <row r="1372" spans="1:7" ht="22.5" customHeight="1">
      <c r="A1372" s="82"/>
      <c r="B1372" s="186" t="s">
        <v>742</v>
      </c>
      <c r="C1372" s="339" t="s">
        <v>739</v>
      </c>
      <c r="D1372" s="99" t="s">
        <v>95</v>
      </c>
      <c r="E1372" s="99">
        <v>1</v>
      </c>
      <c r="F1372" s="131"/>
      <c r="G1372" s="130"/>
    </row>
    <row r="1373" spans="1:7" ht="22.5" customHeight="1">
      <c r="A1373" s="82"/>
      <c r="B1373" s="340" t="s">
        <v>744</v>
      </c>
      <c r="C1373" s="339" t="s">
        <v>741</v>
      </c>
      <c r="D1373" s="99" t="s">
        <v>95</v>
      </c>
      <c r="E1373" s="99">
        <v>1</v>
      </c>
      <c r="F1373" s="131"/>
      <c r="G1373" s="130"/>
    </row>
    <row r="1374" spans="1:7" ht="22.5" customHeight="1">
      <c r="A1374" s="82"/>
      <c r="B1374" s="340" t="s">
        <v>756</v>
      </c>
      <c r="C1374" s="339" t="s">
        <v>743</v>
      </c>
      <c r="D1374" s="99" t="s">
        <v>95</v>
      </c>
      <c r="E1374" s="99">
        <v>1</v>
      </c>
      <c r="F1374" s="131"/>
      <c r="G1374" s="130"/>
    </row>
    <row r="1375" spans="1:7" ht="22.5" customHeight="1">
      <c r="A1375" s="82"/>
      <c r="B1375" s="340" t="s">
        <v>757</v>
      </c>
      <c r="C1375" s="339" t="s">
        <v>755</v>
      </c>
      <c r="D1375" s="99" t="s">
        <v>62</v>
      </c>
      <c r="E1375" s="99">
        <v>1</v>
      </c>
      <c r="F1375" s="131"/>
      <c r="G1375" s="130"/>
    </row>
    <row r="1376" spans="1:7" ht="22.5" customHeight="1">
      <c r="A1376" s="82"/>
      <c r="B1376" s="340" t="s">
        <v>845</v>
      </c>
      <c r="C1376" s="339" t="s">
        <v>753</v>
      </c>
      <c r="D1376" s="99" t="s">
        <v>62</v>
      </c>
      <c r="E1376" s="99">
        <v>4</v>
      </c>
      <c r="F1376" s="131"/>
      <c r="G1376" s="130"/>
    </row>
    <row r="1377" spans="1:13" ht="22.5" customHeight="1">
      <c r="A1377" s="82"/>
      <c r="B1377" s="341" t="s">
        <v>1007</v>
      </c>
      <c r="C1377" s="339" t="s">
        <v>754</v>
      </c>
      <c r="D1377" s="99" t="s">
        <v>62</v>
      </c>
      <c r="E1377" s="99">
        <v>1</v>
      </c>
      <c r="F1377" s="131"/>
      <c r="G1377" s="130"/>
    </row>
    <row r="1378" spans="1:13" ht="22.5" customHeight="1">
      <c r="A1378" s="82" t="s">
        <v>450</v>
      </c>
      <c r="B1378" s="337"/>
      <c r="C1378" s="339" t="s">
        <v>1175</v>
      </c>
      <c r="D1378" s="99"/>
      <c r="E1378" s="99"/>
      <c r="F1378" s="131"/>
      <c r="G1378" s="130"/>
    </row>
    <row r="1379" spans="1:13" ht="22.5" customHeight="1">
      <c r="A1379" s="82"/>
      <c r="B1379" s="337" t="s">
        <v>611</v>
      </c>
      <c r="C1379" s="339" t="s">
        <v>750</v>
      </c>
      <c r="D1379" s="99" t="s">
        <v>5</v>
      </c>
      <c r="E1379" s="99">
        <v>1</v>
      </c>
      <c r="F1379" s="131"/>
      <c r="G1379" s="130"/>
    </row>
    <row r="1380" spans="1:13" ht="22.5" customHeight="1">
      <c r="A1380" s="82"/>
      <c r="B1380" s="337" t="s">
        <v>612</v>
      </c>
      <c r="C1380" s="339" t="s">
        <v>751</v>
      </c>
      <c r="D1380" s="99" t="s">
        <v>5</v>
      </c>
      <c r="E1380" s="99">
        <v>1</v>
      </c>
      <c r="F1380" s="131"/>
      <c r="G1380" s="130"/>
    </row>
    <row r="1381" spans="1:13" ht="22.5" customHeight="1">
      <c r="A1381" s="82"/>
      <c r="B1381" s="176" t="s">
        <v>613</v>
      </c>
      <c r="C1381" s="196" t="s">
        <v>752</v>
      </c>
      <c r="D1381" s="174" t="s">
        <v>5</v>
      </c>
      <c r="E1381" s="174">
        <v>1</v>
      </c>
      <c r="F1381" s="131"/>
      <c r="G1381" s="130"/>
    </row>
    <row r="1382" spans="1:13" ht="22.5" customHeight="1">
      <c r="A1382" s="131"/>
      <c r="B1382" s="176" t="s">
        <v>614</v>
      </c>
      <c r="C1382" s="196" t="s">
        <v>1244</v>
      </c>
      <c r="D1382" s="174" t="s">
        <v>62</v>
      </c>
      <c r="E1382" s="174">
        <v>1</v>
      </c>
      <c r="F1382" s="131"/>
      <c r="G1382" s="130"/>
    </row>
    <row r="1383" spans="1:13" ht="22.5" customHeight="1">
      <c r="A1383" s="342"/>
      <c r="B1383" s="176" t="s">
        <v>615</v>
      </c>
      <c r="C1383" s="196" t="s">
        <v>833</v>
      </c>
      <c r="D1383" s="174" t="s">
        <v>0</v>
      </c>
      <c r="E1383" s="174">
        <v>1</v>
      </c>
      <c r="F1383" s="131"/>
      <c r="G1383" s="130"/>
    </row>
    <row r="1384" spans="1:13" ht="22.5" customHeight="1">
      <c r="A1384" s="181" t="s">
        <v>931</v>
      </c>
      <c r="B1384" s="176"/>
      <c r="C1384" s="196" t="s">
        <v>834</v>
      </c>
      <c r="D1384" s="174"/>
      <c r="E1384" s="174"/>
      <c r="F1384" s="131"/>
      <c r="G1384" s="130"/>
    </row>
    <row r="1385" spans="1:13" ht="22.5" customHeight="1">
      <c r="A1385" s="342"/>
      <c r="B1385" s="176" t="s">
        <v>611</v>
      </c>
      <c r="C1385" s="196" t="s">
        <v>835</v>
      </c>
      <c r="D1385" s="174" t="s">
        <v>62</v>
      </c>
      <c r="E1385" s="174">
        <v>2</v>
      </c>
      <c r="F1385" s="131"/>
      <c r="G1385" s="130"/>
    </row>
    <row r="1386" spans="1:13" ht="22.5" customHeight="1">
      <c r="A1386" s="342"/>
      <c r="B1386" s="176" t="s">
        <v>612</v>
      </c>
      <c r="C1386" s="196" t="s">
        <v>836</v>
      </c>
      <c r="D1386" s="174" t="s">
        <v>62</v>
      </c>
      <c r="E1386" s="174">
        <v>1</v>
      </c>
      <c r="F1386" s="131"/>
      <c r="G1386" s="130"/>
    </row>
    <row r="1387" spans="1:13" ht="22.5" customHeight="1">
      <c r="A1387" s="82" t="s">
        <v>932</v>
      </c>
      <c r="B1387" s="502" t="s">
        <v>921</v>
      </c>
      <c r="C1387" s="502"/>
      <c r="D1387" s="240"/>
      <c r="E1387" s="240"/>
      <c r="F1387" s="131"/>
      <c r="G1387" s="130"/>
    </row>
    <row r="1388" spans="1:13" ht="22.5" customHeight="1">
      <c r="A1388" s="82"/>
      <c r="B1388" s="97" t="s">
        <v>611</v>
      </c>
      <c r="C1388" s="230" t="s">
        <v>922</v>
      </c>
      <c r="D1388" s="63" t="s">
        <v>5</v>
      </c>
      <c r="E1388" s="63">
        <v>1</v>
      </c>
      <c r="F1388" s="131"/>
      <c r="G1388" s="130"/>
    </row>
    <row r="1389" spans="1:13" ht="22.5" customHeight="1">
      <c r="A1389" s="82"/>
      <c r="B1389" s="97" t="s">
        <v>612</v>
      </c>
      <c r="C1389" s="230" t="s">
        <v>923</v>
      </c>
      <c r="D1389" s="63" t="s">
        <v>5</v>
      </c>
      <c r="E1389" s="63">
        <v>1</v>
      </c>
      <c r="F1389" s="131"/>
      <c r="G1389" s="130"/>
    </row>
    <row r="1390" spans="1:13" ht="22.5" customHeight="1">
      <c r="A1390" s="82" t="s">
        <v>933</v>
      </c>
      <c r="B1390" s="502" t="s">
        <v>1150</v>
      </c>
      <c r="C1390" s="502"/>
      <c r="D1390" s="495" t="s">
        <v>114</v>
      </c>
      <c r="E1390" s="495"/>
      <c r="F1390" s="131"/>
      <c r="G1390" s="130"/>
    </row>
    <row r="1391" spans="1:13" ht="22.5" customHeight="1">
      <c r="A1391" s="76" t="s">
        <v>1238</v>
      </c>
      <c r="B1391" s="489" t="s">
        <v>1226</v>
      </c>
      <c r="C1391" s="489"/>
      <c r="D1391" s="103" t="s">
        <v>829</v>
      </c>
      <c r="E1391" s="103">
        <v>10120</v>
      </c>
      <c r="F1391" s="131"/>
      <c r="G1391" s="130"/>
      <c r="M1391" s="150">
        <f>20234.28*0.5</f>
        <v>10117.14</v>
      </c>
    </row>
    <row r="1392" spans="1:13" ht="22.5" customHeight="1">
      <c r="A1392" s="76" t="s">
        <v>1239</v>
      </c>
      <c r="B1392" s="489" t="s">
        <v>1227</v>
      </c>
      <c r="C1392" s="489"/>
      <c r="D1392" s="103" t="s">
        <v>95</v>
      </c>
      <c r="E1392" s="103">
        <v>1</v>
      </c>
      <c r="F1392" s="131"/>
      <c r="G1392" s="130"/>
    </row>
    <row r="1393" spans="1:9" ht="22.5" customHeight="1">
      <c r="A1393" s="76" t="s">
        <v>1240</v>
      </c>
      <c r="B1393" s="489" t="s">
        <v>1228</v>
      </c>
      <c r="C1393" s="489"/>
      <c r="D1393" s="103" t="s">
        <v>95</v>
      </c>
      <c r="E1393" s="103">
        <v>1</v>
      </c>
      <c r="F1393" s="131"/>
      <c r="G1393" s="130"/>
    </row>
    <row r="1394" spans="1:9" ht="22.5" customHeight="1">
      <c r="A1394" s="82" t="s">
        <v>393</v>
      </c>
      <c r="B1394" s="491" t="s">
        <v>227</v>
      </c>
      <c r="C1394" s="491"/>
      <c r="D1394" s="103"/>
      <c r="E1394" s="103"/>
      <c r="F1394" s="131"/>
      <c r="G1394" s="130"/>
    </row>
    <row r="1395" spans="1:9" ht="22.5" customHeight="1">
      <c r="A1395" s="67" t="s">
        <v>398</v>
      </c>
      <c r="B1395" s="489" t="s">
        <v>236</v>
      </c>
      <c r="C1395" s="489"/>
      <c r="D1395" s="103" t="s">
        <v>214</v>
      </c>
      <c r="E1395" s="103">
        <v>1</v>
      </c>
      <c r="F1395" s="131"/>
      <c r="G1395" s="130"/>
    </row>
    <row r="1396" spans="1:9" ht="22.5" customHeight="1">
      <c r="A1396" s="67" t="s">
        <v>399</v>
      </c>
      <c r="B1396" s="489" t="s">
        <v>272</v>
      </c>
      <c r="C1396" s="489"/>
      <c r="D1396" s="103" t="s">
        <v>214</v>
      </c>
      <c r="E1396" s="103">
        <v>1</v>
      </c>
      <c r="F1396" s="131"/>
      <c r="G1396" s="130"/>
    </row>
    <row r="1397" spans="1:9" ht="22.5" customHeight="1">
      <c r="A1397" s="67" t="s">
        <v>400</v>
      </c>
      <c r="B1397" s="489" t="str">
        <f>B600</f>
        <v xml:space="preserve">Complete solar system (1kW solar panel) including 12V VRLA maintenace free battery and other accessories for Substation emergency DC Lighting </v>
      </c>
      <c r="C1397" s="489"/>
      <c r="D1397" s="103" t="s">
        <v>4</v>
      </c>
      <c r="E1397" s="103">
        <v>1</v>
      </c>
      <c r="F1397" s="131"/>
      <c r="G1397" s="130"/>
    </row>
    <row r="1398" spans="1:9" ht="22.5" customHeight="1">
      <c r="A1398" s="82" t="s">
        <v>397</v>
      </c>
      <c r="B1398" s="491" t="s">
        <v>777</v>
      </c>
      <c r="C1398" s="491"/>
      <c r="D1398" s="103"/>
      <c r="E1398" s="103"/>
      <c r="F1398" s="131"/>
      <c r="G1398" s="130"/>
    </row>
    <row r="1399" spans="1:9" ht="22.5" customHeight="1">
      <c r="A1399" s="82" t="s">
        <v>791</v>
      </c>
      <c r="B1399" s="489" t="s">
        <v>229</v>
      </c>
      <c r="C1399" s="489"/>
      <c r="D1399" s="103" t="s">
        <v>214</v>
      </c>
      <c r="E1399" s="103">
        <v>1</v>
      </c>
      <c r="F1399" s="131"/>
      <c r="G1399" s="130"/>
    </row>
    <row r="1400" spans="1:9" ht="22.5" customHeight="1">
      <c r="A1400" s="82" t="s">
        <v>792</v>
      </c>
      <c r="B1400" s="489" t="s">
        <v>767</v>
      </c>
      <c r="C1400" s="489"/>
      <c r="D1400" s="103" t="s">
        <v>214</v>
      </c>
      <c r="E1400" s="103">
        <v>1</v>
      </c>
      <c r="F1400" s="82"/>
      <c r="G1400" s="130"/>
      <c r="H1400" s="82"/>
    </row>
    <row r="1401" spans="1:9" ht="22.5" customHeight="1">
      <c r="A1401" s="82" t="s">
        <v>793</v>
      </c>
      <c r="B1401" s="489" t="s">
        <v>319</v>
      </c>
      <c r="C1401" s="489"/>
      <c r="D1401" s="103" t="s">
        <v>214</v>
      </c>
      <c r="E1401" s="103">
        <v>1</v>
      </c>
      <c r="F1401" s="82"/>
      <c r="G1401" s="130"/>
      <c r="H1401" s="82"/>
    </row>
    <row r="1402" spans="1:9" ht="22.5" customHeight="1">
      <c r="A1402" s="82" t="s">
        <v>794</v>
      </c>
      <c r="B1402" s="489" t="s">
        <v>1178</v>
      </c>
      <c r="C1402" s="489"/>
      <c r="D1402" s="103" t="s">
        <v>95</v>
      </c>
      <c r="E1402" s="103">
        <v>1</v>
      </c>
      <c r="F1402" s="131"/>
      <c r="G1402" s="369"/>
    </row>
    <row r="1403" spans="1:9" ht="22.5" customHeight="1">
      <c r="A1403" s="153" t="s">
        <v>627</v>
      </c>
      <c r="B1403" s="154"/>
      <c r="C1403" s="155"/>
      <c r="D1403" s="103"/>
      <c r="E1403" s="103"/>
      <c r="F1403" s="131"/>
      <c r="G1403" s="369"/>
    </row>
    <row r="1404" spans="1:9" s="152" customFormat="1" ht="22.5" customHeight="1">
      <c r="A1404" s="153" t="s">
        <v>1258</v>
      </c>
      <c r="B1404" s="154"/>
      <c r="C1404" s="155"/>
      <c r="D1404" s="117"/>
      <c r="E1404" s="103"/>
      <c r="F1404" s="330"/>
      <c r="G1404" s="373"/>
      <c r="H1404" s="348"/>
      <c r="I1404" s="139"/>
    </row>
    <row r="1405" spans="1:9" ht="22.5" customHeight="1">
      <c r="A1405" s="131"/>
      <c r="B1405" s="242"/>
      <c r="C1405" s="131"/>
      <c r="D1405" s="70"/>
      <c r="E1405" s="70"/>
      <c r="F1405" s="131"/>
      <c r="G1405" s="369"/>
    </row>
    <row r="1406" spans="1:9" ht="22.5" customHeight="1">
      <c r="A1406" s="131"/>
      <c r="B1406" s="242"/>
      <c r="C1406" s="131"/>
      <c r="D1406" s="70"/>
      <c r="E1406" s="70"/>
      <c r="F1406" s="131"/>
      <c r="G1406" s="369"/>
    </row>
    <row r="1407" spans="1:9" s="133" customFormat="1" ht="22.5" customHeight="1">
      <c r="A1407" s="520" t="s">
        <v>401</v>
      </c>
      <c r="B1407" s="520"/>
      <c r="C1407" s="520"/>
      <c r="D1407" s="520"/>
      <c r="E1407" s="520"/>
      <c r="F1407" s="520"/>
      <c r="G1407" s="520"/>
      <c r="H1407" s="520"/>
      <c r="I1407" s="520"/>
    </row>
    <row r="1408" spans="1:9" s="133" customFormat="1" ht="22.5" customHeight="1">
      <c r="A1408" s="520"/>
      <c r="B1408" s="520"/>
      <c r="C1408" s="520"/>
      <c r="D1408" s="520"/>
      <c r="E1408" s="520"/>
      <c r="F1408" s="520"/>
      <c r="G1408" s="520"/>
      <c r="H1408" s="520"/>
      <c r="I1408" s="520"/>
    </row>
    <row r="1409" spans="1:9" ht="22.5" customHeight="1">
      <c r="A1409" s="499" t="s">
        <v>245</v>
      </c>
      <c r="B1409" s="499" t="s">
        <v>246</v>
      </c>
      <c r="C1409" s="499"/>
      <c r="D1409" s="481" t="s">
        <v>1</v>
      </c>
      <c r="E1409" s="481" t="s">
        <v>12</v>
      </c>
      <c r="F1409" s="479" t="s">
        <v>13</v>
      </c>
      <c r="G1409" s="479"/>
      <c r="H1409" s="478" t="s">
        <v>18</v>
      </c>
      <c r="I1409" s="478"/>
    </row>
    <row r="1410" spans="1:9" ht="22.5" customHeight="1">
      <c r="A1410" s="499"/>
      <c r="B1410" s="499"/>
      <c r="C1410" s="499"/>
      <c r="D1410" s="481"/>
      <c r="E1410" s="481"/>
      <c r="F1410" s="229" t="s">
        <v>10</v>
      </c>
      <c r="G1410" s="370" t="s">
        <v>19</v>
      </c>
      <c r="H1410" s="347" t="s">
        <v>10</v>
      </c>
      <c r="I1410" s="347" t="s">
        <v>19</v>
      </c>
    </row>
    <row r="1411" spans="1:9" ht="22.5" customHeight="1">
      <c r="A1411" s="499"/>
      <c r="B1411" s="499"/>
      <c r="C1411" s="499"/>
      <c r="D1411" s="481"/>
      <c r="E1411" s="481"/>
      <c r="F1411" s="229"/>
      <c r="G1411" s="370"/>
      <c r="H1411" s="347" t="s">
        <v>20</v>
      </c>
      <c r="I1411" s="347" t="s">
        <v>20</v>
      </c>
    </row>
    <row r="1412" spans="1:9" ht="22.5" customHeight="1">
      <c r="A1412" s="499"/>
      <c r="B1412" s="499"/>
      <c r="C1412" s="499"/>
      <c r="D1412" s="481"/>
      <c r="E1412" s="324" t="s">
        <v>15</v>
      </c>
      <c r="F1412" s="325" t="s">
        <v>16</v>
      </c>
      <c r="G1412" s="371" t="s">
        <v>17</v>
      </c>
      <c r="H1412" s="326" t="s">
        <v>22</v>
      </c>
      <c r="I1412" s="326" t="s">
        <v>23</v>
      </c>
    </row>
    <row r="1413" spans="1:9" ht="22.5" customHeight="1">
      <c r="A1413" s="235" t="s">
        <v>402</v>
      </c>
      <c r="B1413" s="496" t="s">
        <v>3</v>
      </c>
      <c r="C1413" s="496"/>
      <c r="D1413" s="496"/>
      <c r="E1413" s="496"/>
      <c r="F1413" s="82"/>
      <c r="G1413" s="130"/>
      <c r="H1413" s="82"/>
    </row>
    <row r="1414" spans="1:9" ht="22.5" customHeight="1">
      <c r="A1414" s="131"/>
      <c r="B1414" s="497" t="s">
        <v>114</v>
      </c>
      <c r="C1414" s="497"/>
      <c r="D1414" s="497"/>
      <c r="E1414" s="497"/>
      <c r="F1414" s="82"/>
      <c r="G1414" s="130"/>
      <c r="H1414" s="82"/>
    </row>
    <row r="1415" spans="1:9" ht="22.5" customHeight="1">
      <c r="A1415" s="131"/>
      <c r="B1415" s="242"/>
      <c r="C1415" s="131"/>
      <c r="D1415" s="70"/>
      <c r="E1415" s="70"/>
      <c r="F1415" s="82"/>
      <c r="G1415" s="130"/>
      <c r="H1415" s="82"/>
    </row>
    <row r="1416" spans="1:9" ht="22.5" customHeight="1">
      <c r="A1416" s="135" t="s">
        <v>403</v>
      </c>
      <c r="B1416" s="498" t="s">
        <v>89</v>
      </c>
      <c r="C1416" s="498"/>
      <c r="D1416" s="498"/>
      <c r="E1416" s="498"/>
      <c r="F1416" s="82"/>
      <c r="G1416" s="130"/>
      <c r="H1416" s="82"/>
    </row>
    <row r="1417" spans="1:9" ht="22.5" customHeight="1">
      <c r="A1417" s="499" t="s">
        <v>404</v>
      </c>
      <c r="B1417" s="500" t="s">
        <v>253</v>
      </c>
      <c r="C1417" s="500"/>
      <c r="D1417" s="239"/>
      <c r="E1417" s="239"/>
      <c r="F1417" s="82"/>
      <c r="G1417" s="130"/>
      <c r="H1417" s="82"/>
    </row>
    <row r="1418" spans="1:9" ht="22.5" customHeight="1">
      <c r="A1418" s="499"/>
      <c r="B1418" s="118" t="s">
        <v>250</v>
      </c>
      <c r="C1418" s="232" t="s">
        <v>251</v>
      </c>
      <c r="D1418" s="239" t="s">
        <v>48</v>
      </c>
      <c r="E1418" s="239">
        <v>2</v>
      </c>
      <c r="F1418" s="82"/>
      <c r="G1418" s="130"/>
      <c r="H1418" s="82"/>
    </row>
    <row r="1419" spans="1:9" ht="22.5" customHeight="1">
      <c r="A1419" s="499"/>
      <c r="B1419" s="500" t="s">
        <v>256</v>
      </c>
      <c r="C1419" s="500"/>
      <c r="D1419" s="239"/>
      <c r="E1419" s="239"/>
      <c r="F1419" s="82"/>
      <c r="G1419" s="130"/>
      <c r="H1419" s="82"/>
    </row>
    <row r="1420" spans="1:9" ht="22.5" customHeight="1">
      <c r="A1420" s="499"/>
      <c r="B1420" s="242" t="s">
        <v>63</v>
      </c>
      <c r="C1420" s="62" t="s">
        <v>872</v>
      </c>
      <c r="D1420" s="239" t="s">
        <v>5</v>
      </c>
      <c r="E1420" s="239">
        <v>1</v>
      </c>
      <c r="F1420" s="82"/>
      <c r="G1420" s="130"/>
      <c r="H1420" s="82"/>
    </row>
    <row r="1421" spans="1:9" ht="22.5" customHeight="1">
      <c r="A1421" s="499"/>
      <c r="B1421" s="242" t="s">
        <v>64</v>
      </c>
      <c r="C1421" s="62" t="s">
        <v>960</v>
      </c>
      <c r="D1421" s="239" t="s">
        <v>4</v>
      </c>
      <c r="E1421" s="239">
        <v>1</v>
      </c>
      <c r="F1421" s="82"/>
      <c r="G1421" s="130"/>
      <c r="H1421" s="82"/>
    </row>
    <row r="1422" spans="1:9" ht="22.5" customHeight="1">
      <c r="A1422" s="499"/>
      <c r="B1422" s="242" t="s">
        <v>65</v>
      </c>
      <c r="C1422" s="62" t="s">
        <v>961</v>
      </c>
      <c r="D1422" s="239" t="s">
        <v>59</v>
      </c>
      <c r="E1422" s="239">
        <v>2</v>
      </c>
      <c r="F1422" s="82"/>
      <c r="G1422" s="130"/>
      <c r="H1422" s="82"/>
    </row>
    <row r="1423" spans="1:9" ht="22.5" customHeight="1">
      <c r="A1423" s="499"/>
      <c r="B1423" s="242" t="s">
        <v>66</v>
      </c>
      <c r="C1423" s="62" t="s">
        <v>873</v>
      </c>
      <c r="D1423" s="239" t="s">
        <v>60</v>
      </c>
      <c r="E1423" s="239">
        <v>2</v>
      </c>
      <c r="F1423" s="82"/>
      <c r="G1423" s="130"/>
      <c r="H1423" s="82"/>
    </row>
    <row r="1424" spans="1:9" ht="22.5" customHeight="1">
      <c r="A1424" s="499"/>
      <c r="B1424" s="242" t="s">
        <v>67</v>
      </c>
      <c r="C1424" s="62" t="s">
        <v>962</v>
      </c>
      <c r="D1424" s="239" t="s">
        <v>4</v>
      </c>
      <c r="E1424" s="239">
        <v>1</v>
      </c>
      <c r="F1424" s="82"/>
      <c r="G1424" s="130"/>
      <c r="H1424" s="82"/>
    </row>
    <row r="1425" spans="1:8" ht="22.5" customHeight="1">
      <c r="A1425" s="499"/>
      <c r="B1425" s="242" t="s">
        <v>68</v>
      </c>
      <c r="C1425" s="62" t="s">
        <v>874</v>
      </c>
      <c r="D1425" s="239" t="s">
        <v>61</v>
      </c>
      <c r="E1425" s="239">
        <v>3</v>
      </c>
      <c r="F1425" s="82"/>
      <c r="G1425" s="130"/>
      <c r="H1425" s="82"/>
    </row>
    <row r="1426" spans="1:8" ht="22.5" customHeight="1">
      <c r="A1426" s="499"/>
      <c r="B1426" s="242" t="s">
        <v>69</v>
      </c>
      <c r="C1426" s="62" t="s">
        <v>1213</v>
      </c>
      <c r="D1426" s="239" t="s">
        <v>62</v>
      </c>
      <c r="E1426" s="239">
        <v>3</v>
      </c>
      <c r="F1426" s="82"/>
      <c r="G1426" s="130"/>
      <c r="H1426" s="82"/>
    </row>
    <row r="1427" spans="1:8" ht="22.5" customHeight="1">
      <c r="A1427" s="499"/>
      <c r="B1427" s="242" t="s">
        <v>70</v>
      </c>
      <c r="C1427" s="62" t="s">
        <v>91</v>
      </c>
      <c r="D1427" s="495" t="str">
        <f>D17</f>
        <v>Lot</v>
      </c>
      <c r="E1427" s="495">
        <f>E17</f>
        <v>1</v>
      </c>
      <c r="F1427" s="82"/>
      <c r="G1427" s="130"/>
      <c r="H1427" s="82"/>
    </row>
    <row r="1428" spans="1:8" ht="22.5" customHeight="1">
      <c r="A1428" s="499"/>
      <c r="B1428" s="242"/>
      <c r="C1428" s="62" t="str">
        <f>C18</f>
        <v xml:space="preserve">The Length of GIL shall be different for different bay as per actual design </v>
      </c>
      <c r="D1428" s="495"/>
      <c r="E1428" s="495"/>
      <c r="F1428" s="82"/>
      <c r="G1428" s="130"/>
      <c r="H1428" s="82"/>
    </row>
    <row r="1429" spans="1:8" ht="22.5" customHeight="1">
      <c r="A1429" s="499"/>
      <c r="B1429" s="242" t="s">
        <v>71</v>
      </c>
      <c r="C1429" s="62" t="s">
        <v>52</v>
      </c>
      <c r="D1429" s="239" t="s">
        <v>48</v>
      </c>
      <c r="E1429" s="239">
        <v>1</v>
      </c>
      <c r="F1429" s="82"/>
      <c r="G1429" s="130"/>
      <c r="H1429" s="82"/>
    </row>
    <row r="1430" spans="1:8" ht="22.5" customHeight="1">
      <c r="A1430" s="499"/>
      <c r="B1430" s="242" t="s">
        <v>72</v>
      </c>
      <c r="C1430" s="62" t="s">
        <v>53</v>
      </c>
      <c r="D1430" s="239" t="s">
        <v>5</v>
      </c>
      <c r="E1430" s="239">
        <v>1</v>
      </c>
      <c r="F1430" s="82"/>
      <c r="G1430" s="130"/>
      <c r="H1430" s="82"/>
    </row>
    <row r="1431" spans="1:8" ht="22.5" customHeight="1">
      <c r="A1431" s="523" t="s">
        <v>405</v>
      </c>
      <c r="B1431" s="524" t="s">
        <v>254</v>
      </c>
      <c r="C1431" s="524"/>
      <c r="D1431" s="233"/>
      <c r="E1431" s="233"/>
      <c r="F1431" s="178"/>
      <c r="G1431" s="132"/>
      <c r="H1431" s="82"/>
    </row>
    <row r="1432" spans="1:8" ht="22.5" customHeight="1">
      <c r="A1432" s="499"/>
      <c r="B1432" s="118" t="s">
        <v>250</v>
      </c>
      <c r="C1432" s="119" t="s">
        <v>251</v>
      </c>
      <c r="D1432" s="64" t="s">
        <v>48</v>
      </c>
      <c r="E1432" s="64">
        <v>2</v>
      </c>
      <c r="F1432" s="82"/>
      <c r="G1432" s="130"/>
      <c r="H1432" s="82"/>
    </row>
    <row r="1433" spans="1:8" ht="22.5" customHeight="1">
      <c r="A1433" s="499"/>
      <c r="B1433" s="521" t="s">
        <v>255</v>
      </c>
      <c r="C1433" s="522"/>
      <c r="D1433" s="64"/>
      <c r="E1433" s="64"/>
      <c r="F1433" s="82"/>
      <c r="G1433" s="130"/>
      <c r="H1433" s="82"/>
    </row>
    <row r="1434" spans="1:8" ht="22.5" customHeight="1">
      <c r="A1434" s="499"/>
      <c r="B1434" s="71" t="s">
        <v>63</v>
      </c>
      <c r="C1434" s="62" t="s">
        <v>872</v>
      </c>
      <c r="D1434" s="64" t="s">
        <v>5</v>
      </c>
      <c r="E1434" s="64">
        <v>1</v>
      </c>
      <c r="F1434" s="82"/>
      <c r="G1434" s="130"/>
      <c r="H1434" s="82"/>
    </row>
    <row r="1435" spans="1:8" ht="22.5" customHeight="1">
      <c r="A1435" s="499"/>
      <c r="B1435" s="71" t="s">
        <v>64</v>
      </c>
      <c r="C1435" s="62" t="s">
        <v>1295</v>
      </c>
      <c r="D1435" s="64" t="s">
        <v>4</v>
      </c>
      <c r="E1435" s="64">
        <v>1</v>
      </c>
      <c r="F1435" s="82"/>
      <c r="G1435" s="130"/>
      <c r="H1435" s="82"/>
    </row>
    <row r="1436" spans="1:8" ht="22.5" customHeight="1">
      <c r="A1436" s="499"/>
      <c r="B1436" s="71" t="s">
        <v>65</v>
      </c>
      <c r="C1436" s="62" t="s">
        <v>961</v>
      </c>
      <c r="D1436" s="64" t="s">
        <v>59</v>
      </c>
      <c r="E1436" s="64">
        <v>2</v>
      </c>
      <c r="F1436" s="82"/>
      <c r="G1436" s="130"/>
      <c r="H1436" s="82"/>
    </row>
    <row r="1437" spans="1:8" ht="22.5" customHeight="1">
      <c r="A1437" s="499"/>
      <c r="B1437" s="71" t="s">
        <v>66</v>
      </c>
      <c r="C1437" s="62" t="s">
        <v>873</v>
      </c>
      <c r="D1437" s="64" t="s">
        <v>60</v>
      </c>
      <c r="E1437" s="64">
        <v>2</v>
      </c>
      <c r="F1437" s="82"/>
      <c r="G1437" s="130"/>
      <c r="H1437" s="82"/>
    </row>
    <row r="1438" spans="1:8" ht="22.5" customHeight="1">
      <c r="A1438" s="499"/>
      <c r="B1438" s="71" t="s">
        <v>67</v>
      </c>
      <c r="C1438" s="62" t="s">
        <v>1323</v>
      </c>
      <c r="D1438" s="64" t="s">
        <v>4</v>
      </c>
      <c r="E1438" s="64">
        <v>1</v>
      </c>
      <c r="F1438" s="82"/>
      <c r="G1438" s="130"/>
      <c r="H1438" s="82"/>
    </row>
    <row r="1439" spans="1:8" ht="22.5" customHeight="1">
      <c r="A1439" s="499"/>
      <c r="B1439" s="71" t="s">
        <v>68</v>
      </c>
      <c r="C1439" s="62" t="s">
        <v>874</v>
      </c>
      <c r="D1439" s="64" t="s">
        <v>62</v>
      </c>
      <c r="E1439" s="64">
        <v>3</v>
      </c>
      <c r="F1439" s="82"/>
      <c r="G1439" s="130"/>
      <c r="H1439" s="82"/>
    </row>
    <row r="1440" spans="1:8" ht="22.5" customHeight="1">
      <c r="A1440" s="499"/>
      <c r="B1440" s="71" t="s">
        <v>69</v>
      </c>
      <c r="C1440" s="62" t="s">
        <v>1207</v>
      </c>
      <c r="D1440" s="64" t="s">
        <v>62</v>
      </c>
      <c r="E1440" s="64">
        <v>3</v>
      </c>
      <c r="F1440" s="82"/>
      <c r="G1440" s="130"/>
      <c r="H1440" s="82"/>
    </row>
    <row r="1441" spans="1:8" ht="22.5" customHeight="1">
      <c r="A1441" s="499"/>
      <c r="B1441" s="71" t="s">
        <v>70</v>
      </c>
      <c r="C1441" s="62" t="s">
        <v>91</v>
      </c>
      <c r="D1441" s="495" t="str">
        <f>D17</f>
        <v>Lot</v>
      </c>
      <c r="E1441" s="495">
        <f>E17</f>
        <v>1</v>
      </c>
      <c r="F1441" s="82"/>
      <c r="G1441" s="130"/>
      <c r="H1441" s="82"/>
    </row>
    <row r="1442" spans="1:8" ht="22.5" customHeight="1">
      <c r="A1442" s="499"/>
      <c r="B1442" s="71"/>
      <c r="C1442" s="62" t="str">
        <f>C18</f>
        <v xml:space="preserve">The Length of GIL shall be different for different bay as per actual design </v>
      </c>
      <c r="D1442" s="495"/>
      <c r="E1442" s="495"/>
      <c r="F1442" s="82"/>
      <c r="G1442" s="130"/>
      <c r="H1442" s="82"/>
    </row>
    <row r="1443" spans="1:8" ht="22.5" customHeight="1">
      <c r="A1443" s="499"/>
      <c r="B1443" s="71" t="s">
        <v>71</v>
      </c>
      <c r="C1443" s="62" t="s">
        <v>52</v>
      </c>
      <c r="D1443" s="64" t="s">
        <v>48</v>
      </c>
      <c r="E1443" s="64">
        <v>1</v>
      </c>
      <c r="F1443" s="82"/>
      <c r="G1443" s="130"/>
      <c r="H1443" s="82"/>
    </row>
    <row r="1444" spans="1:8" ht="22.5" customHeight="1">
      <c r="A1444" s="499"/>
      <c r="B1444" s="71" t="s">
        <v>72</v>
      </c>
      <c r="C1444" s="62" t="s">
        <v>53</v>
      </c>
      <c r="D1444" s="64" t="s">
        <v>5</v>
      </c>
      <c r="E1444" s="64">
        <v>1</v>
      </c>
      <c r="F1444" s="82"/>
      <c r="G1444" s="130"/>
      <c r="H1444" s="82"/>
    </row>
    <row r="1445" spans="1:8" ht="22.5" customHeight="1">
      <c r="A1445" s="499" t="s">
        <v>406</v>
      </c>
      <c r="B1445" s="500" t="s">
        <v>257</v>
      </c>
      <c r="C1445" s="500"/>
      <c r="D1445" s="161"/>
      <c r="E1445" s="64"/>
      <c r="F1445" s="82"/>
      <c r="G1445" s="130"/>
      <c r="H1445" s="82"/>
    </row>
    <row r="1446" spans="1:8" ht="22.5" customHeight="1">
      <c r="A1446" s="499"/>
      <c r="B1446" s="118" t="s">
        <v>250</v>
      </c>
      <c r="C1446" s="119" t="s">
        <v>251</v>
      </c>
      <c r="D1446" s="64" t="s">
        <v>48</v>
      </c>
      <c r="E1446" s="64">
        <v>1</v>
      </c>
      <c r="F1446" s="82"/>
      <c r="G1446" s="130"/>
      <c r="H1446" s="82"/>
    </row>
    <row r="1447" spans="1:8" ht="22.5" customHeight="1">
      <c r="A1447" s="499"/>
      <c r="B1447" s="521" t="s">
        <v>258</v>
      </c>
      <c r="C1447" s="522"/>
      <c r="D1447" s="64"/>
      <c r="E1447" s="64"/>
      <c r="F1447" s="82"/>
      <c r="G1447" s="130"/>
      <c r="H1447" s="82"/>
    </row>
    <row r="1448" spans="1:8" ht="22.5" customHeight="1">
      <c r="A1448" s="499"/>
      <c r="B1448" s="163" t="s">
        <v>63</v>
      </c>
      <c r="C1448" s="62" t="s">
        <v>876</v>
      </c>
      <c r="D1448" s="64" t="s">
        <v>95</v>
      </c>
      <c r="E1448" s="64">
        <v>1</v>
      </c>
      <c r="F1448" s="82"/>
      <c r="G1448" s="130"/>
      <c r="H1448" s="82"/>
    </row>
    <row r="1449" spans="1:8" ht="22.5" customHeight="1">
      <c r="A1449" s="499"/>
      <c r="B1449" s="163" t="s">
        <v>64</v>
      </c>
      <c r="C1449" s="62" t="s">
        <v>1296</v>
      </c>
      <c r="D1449" s="64" t="s">
        <v>96</v>
      </c>
      <c r="E1449" s="64">
        <v>1</v>
      </c>
      <c r="F1449" s="82"/>
      <c r="G1449" s="130"/>
      <c r="H1449" s="82"/>
    </row>
    <row r="1450" spans="1:8" ht="22.5" customHeight="1">
      <c r="A1450" s="499"/>
      <c r="B1450" s="163" t="s">
        <v>65</v>
      </c>
      <c r="C1450" s="62" t="s">
        <v>877</v>
      </c>
      <c r="D1450" s="64" t="s">
        <v>60</v>
      </c>
      <c r="E1450" s="64">
        <v>2</v>
      </c>
      <c r="F1450" s="82"/>
      <c r="G1450" s="130"/>
      <c r="H1450" s="82"/>
    </row>
    <row r="1451" spans="1:8" ht="22.5" customHeight="1">
      <c r="A1451" s="499"/>
      <c r="B1451" s="163" t="s">
        <v>66</v>
      </c>
      <c r="C1451" s="62" t="s">
        <v>878</v>
      </c>
      <c r="D1451" s="64" t="s">
        <v>61</v>
      </c>
      <c r="E1451" s="64">
        <v>2</v>
      </c>
      <c r="F1451" s="82"/>
      <c r="G1451" s="130"/>
      <c r="H1451" s="82"/>
    </row>
    <row r="1452" spans="1:8" ht="22.5" customHeight="1">
      <c r="A1452" s="499"/>
      <c r="B1452" s="163" t="s">
        <v>67</v>
      </c>
      <c r="C1452" s="62" t="s">
        <v>890</v>
      </c>
      <c r="D1452" s="64" t="s">
        <v>62</v>
      </c>
      <c r="E1452" s="64">
        <v>3</v>
      </c>
      <c r="F1452" s="82"/>
      <c r="G1452" s="130"/>
      <c r="H1452" s="82"/>
    </row>
    <row r="1453" spans="1:8" ht="22.5" customHeight="1">
      <c r="A1453" s="499"/>
      <c r="B1453" s="163" t="s">
        <v>74</v>
      </c>
      <c r="C1453" s="62" t="s">
        <v>891</v>
      </c>
      <c r="D1453" s="64" t="s">
        <v>62</v>
      </c>
      <c r="E1453" s="64">
        <v>3</v>
      </c>
      <c r="F1453" s="82"/>
      <c r="G1453" s="130"/>
      <c r="H1453" s="82"/>
    </row>
    <row r="1454" spans="1:8" ht="22.5" customHeight="1">
      <c r="A1454" s="499"/>
      <c r="B1454" s="163" t="s">
        <v>69</v>
      </c>
      <c r="C1454" s="62" t="s">
        <v>52</v>
      </c>
      <c r="D1454" s="64" t="s">
        <v>48</v>
      </c>
      <c r="E1454" s="64">
        <v>1</v>
      </c>
      <c r="F1454" s="82"/>
      <c r="G1454" s="130"/>
      <c r="H1454" s="82"/>
    </row>
    <row r="1455" spans="1:8" ht="22.5" customHeight="1">
      <c r="A1455" s="499"/>
      <c r="B1455" s="163" t="s">
        <v>70</v>
      </c>
      <c r="C1455" s="62" t="s">
        <v>75</v>
      </c>
      <c r="D1455" s="64" t="s">
        <v>97</v>
      </c>
      <c r="E1455" s="64">
        <v>1</v>
      </c>
      <c r="F1455" s="82"/>
      <c r="G1455" s="130"/>
      <c r="H1455" s="82"/>
    </row>
    <row r="1456" spans="1:8" ht="22.5" customHeight="1">
      <c r="A1456" s="499" t="s">
        <v>407</v>
      </c>
      <c r="B1456" s="521" t="s">
        <v>259</v>
      </c>
      <c r="C1456" s="522"/>
      <c r="D1456" s="64"/>
      <c r="E1456" s="64"/>
      <c r="F1456" s="82"/>
      <c r="G1456" s="130"/>
      <c r="H1456" s="82"/>
    </row>
    <row r="1457" spans="1:8" ht="22.5" customHeight="1">
      <c r="A1457" s="499"/>
      <c r="B1457" s="118" t="s">
        <v>250</v>
      </c>
      <c r="C1457" s="119" t="s">
        <v>251</v>
      </c>
      <c r="D1457" s="64" t="s">
        <v>4</v>
      </c>
      <c r="E1457" s="64">
        <v>1</v>
      </c>
      <c r="F1457" s="82"/>
      <c r="G1457" s="130"/>
      <c r="H1457" s="82"/>
    </row>
    <row r="1458" spans="1:8" ht="22.5" customHeight="1">
      <c r="A1458" s="499"/>
      <c r="B1458" s="521" t="s">
        <v>260</v>
      </c>
      <c r="C1458" s="522"/>
      <c r="D1458" s="64"/>
      <c r="E1458" s="64"/>
      <c r="F1458" s="82"/>
      <c r="G1458" s="130"/>
      <c r="H1458" s="82"/>
    </row>
    <row r="1459" spans="1:8" ht="22.5" customHeight="1">
      <c r="A1459" s="499"/>
      <c r="B1459" s="71" t="s">
        <v>63</v>
      </c>
      <c r="C1459" s="62" t="s">
        <v>880</v>
      </c>
      <c r="D1459" s="64" t="s">
        <v>5</v>
      </c>
      <c r="E1459" s="64">
        <v>1</v>
      </c>
      <c r="F1459" s="82"/>
      <c r="G1459" s="130"/>
      <c r="H1459" s="82"/>
    </row>
    <row r="1460" spans="1:8" ht="22.5" customHeight="1">
      <c r="A1460" s="499"/>
      <c r="B1460" s="71" t="s">
        <v>64</v>
      </c>
      <c r="C1460" s="62" t="s">
        <v>90</v>
      </c>
      <c r="D1460" s="64" t="s">
        <v>62</v>
      </c>
      <c r="E1460" s="64">
        <v>6</v>
      </c>
      <c r="F1460" s="82"/>
      <c r="G1460" s="130"/>
      <c r="H1460" s="82"/>
    </row>
    <row r="1461" spans="1:8" ht="22.5" customHeight="1">
      <c r="A1461" s="499"/>
      <c r="B1461" s="71" t="s">
        <v>65</v>
      </c>
      <c r="C1461" s="62" t="s">
        <v>100</v>
      </c>
      <c r="D1461" s="64" t="s">
        <v>60</v>
      </c>
      <c r="E1461" s="64">
        <v>2</v>
      </c>
      <c r="F1461" s="82"/>
      <c r="G1461" s="130"/>
      <c r="H1461" s="82"/>
    </row>
    <row r="1462" spans="1:8" ht="22.5" customHeight="1">
      <c r="A1462" s="499"/>
      <c r="B1462" s="71" t="s">
        <v>66</v>
      </c>
      <c r="C1462" s="62" t="s">
        <v>52</v>
      </c>
      <c r="D1462" s="64" t="s">
        <v>4</v>
      </c>
      <c r="E1462" s="64">
        <v>1</v>
      </c>
      <c r="F1462" s="82"/>
      <c r="G1462" s="130"/>
      <c r="H1462" s="82"/>
    </row>
    <row r="1463" spans="1:8" ht="22.5" customHeight="1">
      <c r="A1463" s="121" t="s">
        <v>408</v>
      </c>
      <c r="B1463" s="502" t="s">
        <v>1304</v>
      </c>
      <c r="C1463" s="502"/>
      <c r="D1463" s="64"/>
      <c r="E1463" s="64"/>
      <c r="F1463" s="82"/>
      <c r="G1463" s="130"/>
      <c r="H1463" s="82"/>
    </row>
    <row r="1464" spans="1:8" ht="22.5" customHeight="1">
      <c r="A1464" s="121"/>
      <c r="B1464" s="118" t="s">
        <v>250</v>
      </c>
      <c r="C1464" s="119" t="s">
        <v>251</v>
      </c>
      <c r="D1464" s="64" t="s">
        <v>62</v>
      </c>
      <c r="E1464" s="64">
        <v>12</v>
      </c>
      <c r="F1464" s="82"/>
      <c r="G1464" s="130"/>
      <c r="H1464" s="82"/>
    </row>
    <row r="1465" spans="1:8" ht="22.5" customHeight="1">
      <c r="A1465" s="121" t="s">
        <v>409</v>
      </c>
      <c r="B1465" s="502" t="s">
        <v>824</v>
      </c>
      <c r="C1465" s="502"/>
      <c r="D1465" s="180"/>
      <c r="E1465" s="180"/>
      <c r="F1465" s="82"/>
      <c r="G1465" s="130"/>
      <c r="H1465" s="82"/>
    </row>
    <row r="1466" spans="1:8" ht="22.5" customHeight="1">
      <c r="A1466" s="121"/>
      <c r="B1466" s="97" t="s">
        <v>63</v>
      </c>
      <c r="C1466" s="120" t="s">
        <v>134</v>
      </c>
      <c r="D1466" s="180" t="s">
        <v>5</v>
      </c>
      <c r="E1466" s="180">
        <v>1</v>
      </c>
      <c r="F1466" s="82"/>
      <c r="G1466" s="130"/>
      <c r="H1466" s="82"/>
    </row>
    <row r="1467" spans="1:8" ht="22.5" customHeight="1">
      <c r="A1467" s="121"/>
      <c r="B1467" s="97" t="s">
        <v>122</v>
      </c>
      <c r="C1467" s="120" t="s">
        <v>135</v>
      </c>
      <c r="D1467" s="180" t="s">
        <v>5</v>
      </c>
      <c r="E1467" s="180">
        <v>1</v>
      </c>
      <c r="F1467" s="82"/>
      <c r="G1467" s="130"/>
      <c r="H1467" s="82"/>
    </row>
    <row r="1468" spans="1:8" ht="22.5" customHeight="1">
      <c r="A1468" s="121" t="s">
        <v>444</v>
      </c>
      <c r="B1468" s="502" t="s">
        <v>825</v>
      </c>
      <c r="C1468" s="502"/>
      <c r="D1468" s="180"/>
      <c r="E1468" s="180"/>
      <c r="F1468" s="82"/>
      <c r="G1468" s="130"/>
      <c r="H1468" s="82"/>
    </row>
    <row r="1469" spans="1:8" ht="22.5" customHeight="1">
      <c r="A1469" s="121"/>
      <c r="B1469" s="97" t="s">
        <v>120</v>
      </c>
      <c r="C1469" s="120" t="s">
        <v>121</v>
      </c>
      <c r="D1469" s="180" t="s">
        <v>5</v>
      </c>
      <c r="E1469" s="180">
        <v>1</v>
      </c>
      <c r="F1469" s="82"/>
      <c r="G1469" s="130"/>
      <c r="H1469" s="82"/>
    </row>
    <row r="1470" spans="1:8" ht="22.5" customHeight="1">
      <c r="A1470" s="121"/>
      <c r="B1470" s="97" t="s">
        <v>122</v>
      </c>
      <c r="C1470" s="120" t="s">
        <v>123</v>
      </c>
      <c r="D1470" s="180" t="s">
        <v>5</v>
      </c>
      <c r="E1470" s="180">
        <v>1</v>
      </c>
      <c r="F1470" s="82"/>
      <c r="G1470" s="130"/>
      <c r="H1470" s="82"/>
    </row>
    <row r="1471" spans="1:8" ht="22.5" customHeight="1">
      <c r="A1471" s="121"/>
      <c r="B1471" s="97" t="s">
        <v>122</v>
      </c>
      <c r="C1471" s="120" t="s">
        <v>124</v>
      </c>
      <c r="D1471" s="180" t="s">
        <v>5</v>
      </c>
      <c r="E1471" s="180">
        <v>1</v>
      </c>
      <c r="F1471" s="115"/>
      <c r="G1471" s="130"/>
      <c r="H1471" s="82"/>
    </row>
    <row r="1472" spans="1:8" ht="22.5" customHeight="1">
      <c r="A1472" s="121"/>
      <c r="B1472" s="97" t="s">
        <v>66</v>
      </c>
      <c r="C1472" s="120" t="s">
        <v>125</v>
      </c>
      <c r="D1472" s="180" t="s">
        <v>5</v>
      </c>
      <c r="E1472" s="180">
        <v>1</v>
      </c>
      <c r="F1472" s="115"/>
      <c r="G1472" s="130"/>
      <c r="H1472" s="82"/>
    </row>
    <row r="1473" spans="1:8" ht="22.5" customHeight="1">
      <c r="A1473" s="165" t="s">
        <v>410</v>
      </c>
      <c r="B1473" s="525" t="s">
        <v>263</v>
      </c>
      <c r="C1473" s="525"/>
      <c r="D1473" s="180"/>
      <c r="E1473" s="180"/>
      <c r="F1473" s="115"/>
      <c r="G1473" s="130"/>
      <c r="H1473" s="82"/>
    </row>
    <row r="1474" spans="1:8" ht="22.5" customHeight="1">
      <c r="A1474" s="121"/>
      <c r="B1474" s="97" t="s">
        <v>127</v>
      </c>
      <c r="C1474" s="120" t="s">
        <v>129</v>
      </c>
      <c r="D1474" s="64"/>
      <c r="E1474" s="64"/>
      <c r="F1474" s="115"/>
      <c r="G1474" s="130"/>
      <c r="H1474" s="82"/>
    </row>
    <row r="1475" spans="1:8" ht="22.5" customHeight="1">
      <c r="A1475" s="121"/>
      <c r="B1475" s="71" t="s">
        <v>63</v>
      </c>
      <c r="C1475" s="62" t="s">
        <v>128</v>
      </c>
      <c r="D1475" s="64" t="s">
        <v>62</v>
      </c>
      <c r="E1475" s="64">
        <f>E1418+1+E1431+1</f>
        <v>4</v>
      </c>
      <c r="F1475" s="115"/>
      <c r="G1475" s="130"/>
      <c r="H1475" s="82"/>
    </row>
    <row r="1476" spans="1:8" ht="22.5" customHeight="1">
      <c r="A1476" s="121"/>
      <c r="B1476" s="71" t="s">
        <v>64</v>
      </c>
      <c r="C1476" s="62" t="s">
        <v>88</v>
      </c>
      <c r="D1476" s="64" t="s">
        <v>62</v>
      </c>
      <c r="E1476" s="64">
        <f>E1418+E1431</f>
        <v>2</v>
      </c>
      <c r="F1476" s="115"/>
      <c r="G1476" s="130"/>
      <c r="H1476" s="82"/>
    </row>
    <row r="1477" spans="1:8" ht="22.5" customHeight="1">
      <c r="A1477" s="121"/>
      <c r="B1477" s="71" t="s">
        <v>65</v>
      </c>
      <c r="C1477" s="62" t="s">
        <v>138</v>
      </c>
      <c r="D1477" s="64" t="s">
        <v>5</v>
      </c>
      <c r="E1477" s="64">
        <v>1</v>
      </c>
      <c r="F1477" s="115"/>
      <c r="G1477" s="130"/>
      <c r="H1477" s="82"/>
    </row>
    <row r="1478" spans="1:8" ht="22.5" customHeight="1">
      <c r="A1478" s="121"/>
      <c r="B1478" s="71" t="s">
        <v>130</v>
      </c>
      <c r="C1478" s="62" t="s">
        <v>131</v>
      </c>
      <c r="D1478" s="64"/>
      <c r="E1478" s="64"/>
      <c r="F1478" s="82"/>
      <c r="G1478" s="130"/>
      <c r="H1478" s="82"/>
    </row>
    <row r="1479" spans="1:8" ht="22.5" customHeight="1">
      <c r="A1479" s="121"/>
      <c r="B1479" s="71" t="s">
        <v>63</v>
      </c>
      <c r="C1479" s="62" t="s">
        <v>132</v>
      </c>
      <c r="D1479" s="64" t="s">
        <v>62</v>
      </c>
      <c r="E1479" s="64">
        <f>E1464</f>
        <v>12</v>
      </c>
      <c r="F1479" s="82"/>
      <c r="G1479" s="130"/>
      <c r="H1479" s="82"/>
    </row>
    <row r="1480" spans="1:8" ht="22.5" customHeight="1">
      <c r="A1480" s="121"/>
      <c r="B1480" s="71"/>
      <c r="C1480" s="62"/>
      <c r="D1480" s="64"/>
      <c r="E1480" s="64"/>
      <c r="F1480" s="82"/>
      <c r="G1480" s="130"/>
      <c r="H1480" s="82"/>
    </row>
    <row r="1481" spans="1:8" ht="22.5" customHeight="1">
      <c r="A1481" s="498" t="s">
        <v>411</v>
      </c>
      <c r="B1481" s="498"/>
      <c r="C1481" s="498"/>
      <c r="D1481" s="64"/>
      <c r="E1481" s="64"/>
      <c r="F1481" s="82"/>
      <c r="G1481" s="130"/>
      <c r="H1481" s="82"/>
    </row>
    <row r="1482" spans="1:8" ht="22.5" customHeight="1">
      <c r="A1482" s="515" t="s">
        <v>7</v>
      </c>
      <c r="B1482" s="515"/>
      <c r="C1482" s="515"/>
      <c r="D1482" s="64"/>
      <c r="E1482" s="64"/>
      <c r="F1482" s="82"/>
      <c r="G1482" s="130"/>
      <c r="H1482" s="82"/>
    </row>
    <row r="1483" spans="1:8" ht="22.5" customHeight="1">
      <c r="A1483" s="64" t="s">
        <v>911</v>
      </c>
      <c r="B1483" s="500" t="s">
        <v>1251</v>
      </c>
      <c r="C1483" s="500"/>
      <c r="D1483" s="64" t="s">
        <v>4</v>
      </c>
      <c r="E1483" s="64">
        <v>2</v>
      </c>
      <c r="F1483" s="82"/>
      <c r="G1483" s="130"/>
      <c r="H1483" s="82"/>
    </row>
    <row r="1484" spans="1:8" ht="22.5" customHeight="1">
      <c r="A1484" s="64" t="s">
        <v>912</v>
      </c>
      <c r="B1484" s="500" t="s">
        <v>1252</v>
      </c>
      <c r="C1484" s="500"/>
      <c r="D1484" s="64"/>
      <c r="E1484" s="64"/>
      <c r="F1484" s="82"/>
      <c r="G1484" s="130"/>
      <c r="H1484" s="82"/>
    </row>
    <row r="1485" spans="1:8" ht="22.5" customHeight="1">
      <c r="A1485" s="64"/>
      <c r="B1485" s="118" t="s">
        <v>611</v>
      </c>
      <c r="C1485" s="119" t="s">
        <v>603</v>
      </c>
      <c r="D1485" s="64" t="s">
        <v>48</v>
      </c>
      <c r="E1485" s="64">
        <v>2</v>
      </c>
      <c r="F1485" s="82"/>
      <c r="G1485" s="130"/>
      <c r="H1485" s="82"/>
    </row>
    <row r="1486" spans="1:8" ht="22.5" customHeight="1">
      <c r="A1486" s="64"/>
      <c r="B1486" s="118" t="s">
        <v>612</v>
      </c>
      <c r="C1486" s="119" t="s">
        <v>604</v>
      </c>
      <c r="D1486" s="64" t="s">
        <v>48</v>
      </c>
      <c r="E1486" s="64">
        <v>2</v>
      </c>
      <c r="F1486" s="82"/>
      <c r="G1486" s="130"/>
      <c r="H1486" s="82"/>
    </row>
    <row r="1487" spans="1:8" ht="22.5" customHeight="1">
      <c r="A1487" s="64" t="s">
        <v>913</v>
      </c>
      <c r="B1487" s="500" t="s">
        <v>1256</v>
      </c>
      <c r="C1487" s="500"/>
      <c r="D1487" s="64" t="s">
        <v>598</v>
      </c>
      <c r="E1487" s="64">
        <v>6</v>
      </c>
      <c r="F1487" s="82"/>
      <c r="G1487" s="130"/>
      <c r="H1487" s="82"/>
    </row>
    <row r="1488" spans="1:8" ht="22.5" customHeight="1">
      <c r="A1488" s="64" t="s">
        <v>914</v>
      </c>
      <c r="B1488" s="500" t="s">
        <v>997</v>
      </c>
      <c r="C1488" s="500"/>
      <c r="D1488" s="64" t="s">
        <v>62</v>
      </c>
      <c r="E1488" s="383">
        <v>6</v>
      </c>
      <c r="F1488" s="82"/>
      <c r="G1488" s="130"/>
      <c r="H1488" s="82"/>
    </row>
    <row r="1489" spans="1:8" ht="22.5" customHeight="1">
      <c r="A1489" s="64" t="s">
        <v>915</v>
      </c>
      <c r="B1489" s="500" t="s">
        <v>1190</v>
      </c>
      <c r="C1489" s="500"/>
      <c r="D1489" s="64" t="s">
        <v>62</v>
      </c>
      <c r="E1489" s="64">
        <v>6</v>
      </c>
      <c r="F1489" s="82"/>
      <c r="G1489" s="130"/>
      <c r="H1489" s="82"/>
    </row>
    <row r="1490" spans="1:8" ht="22.5" customHeight="1">
      <c r="A1490" s="64" t="s">
        <v>916</v>
      </c>
      <c r="B1490" s="502" t="s">
        <v>899</v>
      </c>
      <c r="C1490" s="502"/>
      <c r="D1490" s="64" t="s">
        <v>4</v>
      </c>
      <c r="E1490" s="64">
        <v>2</v>
      </c>
      <c r="F1490" s="82"/>
      <c r="G1490" s="130"/>
      <c r="H1490" s="82"/>
    </row>
    <row r="1491" spans="1:8" ht="22.5" customHeight="1">
      <c r="A1491" s="64" t="s">
        <v>917</v>
      </c>
      <c r="B1491" s="502" t="s">
        <v>905</v>
      </c>
      <c r="C1491" s="502"/>
      <c r="D1491" s="64"/>
      <c r="E1491" s="64"/>
      <c r="F1491" s="82"/>
      <c r="G1491" s="130"/>
      <c r="H1491" s="82"/>
    </row>
    <row r="1492" spans="1:8" ht="22.5" customHeight="1">
      <c r="A1492" s="64"/>
      <c r="B1492" s="71" t="s">
        <v>63</v>
      </c>
      <c r="C1492" s="62" t="s">
        <v>849</v>
      </c>
      <c r="D1492" s="64" t="s">
        <v>5</v>
      </c>
      <c r="E1492" s="64">
        <v>1</v>
      </c>
      <c r="F1492" s="82"/>
      <c r="G1492" s="130"/>
      <c r="H1492" s="82"/>
    </row>
    <row r="1493" spans="1:8" ht="22.5" customHeight="1">
      <c r="A1493" s="64"/>
      <c r="B1493" s="71" t="s">
        <v>64</v>
      </c>
      <c r="C1493" s="62" t="s">
        <v>855</v>
      </c>
      <c r="D1493" s="64" t="s">
        <v>5</v>
      </c>
      <c r="E1493" s="64">
        <v>1</v>
      </c>
      <c r="F1493" s="82"/>
      <c r="G1493" s="130"/>
      <c r="H1493" s="82"/>
    </row>
    <row r="1494" spans="1:8" ht="22.5" customHeight="1">
      <c r="A1494" s="64"/>
      <c r="B1494" s="71" t="s">
        <v>65</v>
      </c>
      <c r="C1494" s="62" t="s">
        <v>851</v>
      </c>
      <c r="D1494" s="64"/>
      <c r="E1494" s="64"/>
      <c r="F1494" s="82"/>
      <c r="G1494" s="130"/>
      <c r="H1494" s="82"/>
    </row>
    <row r="1495" spans="1:8" ht="22.5" customHeight="1">
      <c r="A1495" s="64"/>
      <c r="B1495" s="71" t="s">
        <v>127</v>
      </c>
      <c r="C1495" s="62" t="s">
        <v>88</v>
      </c>
      <c r="D1495" s="64" t="s">
        <v>0</v>
      </c>
      <c r="E1495" s="64">
        <v>4</v>
      </c>
      <c r="F1495" s="82"/>
      <c r="G1495" s="130"/>
      <c r="H1495" s="82"/>
    </row>
    <row r="1496" spans="1:8" ht="22.5" customHeight="1">
      <c r="A1496" s="64"/>
      <c r="B1496" s="71" t="s">
        <v>130</v>
      </c>
      <c r="C1496" s="62" t="s">
        <v>843</v>
      </c>
      <c r="D1496" s="64" t="s">
        <v>0</v>
      </c>
      <c r="E1496" s="64">
        <v>6</v>
      </c>
      <c r="F1496" s="82"/>
      <c r="G1496" s="130"/>
      <c r="H1496" s="82"/>
    </row>
    <row r="1497" spans="1:8" ht="22.5" customHeight="1">
      <c r="A1497" s="398"/>
      <c r="B1497" s="404" t="s">
        <v>66</v>
      </c>
      <c r="C1497" s="405" t="s">
        <v>1326</v>
      </c>
      <c r="D1497" s="406"/>
      <c r="E1497" s="406"/>
      <c r="F1497" s="82"/>
      <c r="G1497" s="130"/>
      <c r="H1497" s="82"/>
    </row>
    <row r="1498" spans="1:8" ht="22.5" customHeight="1">
      <c r="A1498" s="398"/>
      <c r="B1498" s="407" t="s">
        <v>127</v>
      </c>
      <c r="C1498" s="408" t="s">
        <v>88</v>
      </c>
      <c r="D1498" s="409" t="s">
        <v>0</v>
      </c>
      <c r="E1498" s="409">
        <v>2</v>
      </c>
      <c r="F1498" s="82"/>
      <c r="G1498" s="130"/>
      <c r="H1498" s="82"/>
    </row>
    <row r="1499" spans="1:8" ht="22.5" customHeight="1">
      <c r="A1499" s="398"/>
      <c r="B1499" s="407" t="s">
        <v>130</v>
      </c>
      <c r="C1499" s="408" t="s">
        <v>843</v>
      </c>
      <c r="D1499" s="409" t="s">
        <v>0</v>
      </c>
      <c r="E1499" s="409">
        <v>3</v>
      </c>
      <c r="F1499" s="82"/>
      <c r="G1499" s="130"/>
      <c r="H1499" s="82"/>
    </row>
    <row r="1500" spans="1:8" ht="22.5" customHeight="1">
      <c r="A1500" s="64"/>
      <c r="B1500" s="407" t="s">
        <v>67</v>
      </c>
      <c r="C1500" s="408" t="s">
        <v>853</v>
      </c>
      <c r="D1500" s="409"/>
      <c r="E1500" s="409"/>
      <c r="F1500" s="82"/>
      <c r="G1500" s="130"/>
      <c r="H1500" s="82"/>
    </row>
    <row r="1501" spans="1:8" ht="22.5" customHeight="1">
      <c r="A1501" s="64"/>
      <c r="B1501" s="407" t="s">
        <v>127</v>
      </c>
      <c r="C1501" s="408" t="s">
        <v>1294</v>
      </c>
      <c r="D1501" s="409" t="s">
        <v>48</v>
      </c>
      <c r="E1501" s="409">
        <v>11</v>
      </c>
      <c r="F1501" s="82"/>
      <c r="G1501" s="130"/>
      <c r="H1501" s="82"/>
    </row>
    <row r="1502" spans="1:8" ht="22.5" customHeight="1">
      <c r="A1502" s="64"/>
      <c r="B1502" s="407" t="s">
        <v>74</v>
      </c>
      <c r="C1502" s="408" t="s">
        <v>110</v>
      </c>
      <c r="D1502" s="409" t="s">
        <v>114</v>
      </c>
      <c r="E1502" s="409"/>
      <c r="F1502" s="82"/>
      <c r="G1502" s="130"/>
      <c r="H1502" s="82"/>
    </row>
    <row r="1503" spans="1:8" ht="22.5" customHeight="1">
      <c r="A1503" s="64"/>
      <c r="B1503" s="407" t="s">
        <v>69</v>
      </c>
      <c r="C1503" s="408" t="s">
        <v>852</v>
      </c>
      <c r="D1503" s="409" t="s">
        <v>114</v>
      </c>
      <c r="E1503" s="409"/>
      <c r="F1503" s="82"/>
      <c r="G1503" s="130"/>
      <c r="H1503" s="82"/>
    </row>
    <row r="1504" spans="1:8" ht="22.5" customHeight="1">
      <c r="A1504" s="64"/>
      <c r="B1504" s="407" t="s">
        <v>70</v>
      </c>
      <c r="C1504" s="408" t="s">
        <v>850</v>
      </c>
      <c r="D1504" s="409" t="s">
        <v>5</v>
      </c>
      <c r="E1504" s="409">
        <v>1</v>
      </c>
      <c r="F1504" s="82"/>
      <c r="G1504" s="130"/>
      <c r="H1504" s="82"/>
    </row>
    <row r="1505" spans="1:8" ht="22.5" customHeight="1">
      <c r="A1505" s="198" t="s">
        <v>412</v>
      </c>
      <c r="B1505" s="137"/>
      <c r="C1505" s="136" t="s">
        <v>8</v>
      </c>
      <c r="D1505" s="64"/>
      <c r="E1505" s="64"/>
      <c r="F1505" s="82"/>
      <c r="G1505" s="130"/>
      <c r="H1505" s="82"/>
    </row>
    <row r="1506" spans="1:8" ht="22.5" customHeight="1">
      <c r="A1506" s="64" t="s">
        <v>413</v>
      </c>
      <c r="B1506" s="71"/>
      <c r="C1506" s="69" t="s">
        <v>114</v>
      </c>
      <c r="D1506" s="64"/>
      <c r="E1506" s="64"/>
      <c r="F1506" s="82"/>
      <c r="G1506" s="130"/>
      <c r="H1506" s="82"/>
    </row>
    <row r="1507" spans="1:8" ht="22.5" customHeight="1">
      <c r="A1507" s="64" t="s">
        <v>414</v>
      </c>
      <c r="B1507" s="71"/>
      <c r="C1507" s="62" t="s">
        <v>264</v>
      </c>
      <c r="D1507" s="64" t="s">
        <v>4</v>
      </c>
      <c r="E1507" s="64">
        <v>2</v>
      </c>
      <c r="F1507" s="82"/>
      <c r="G1507" s="130"/>
      <c r="H1507" s="82"/>
    </row>
    <row r="1508" spans="1:8" ht="22.5" customHeight="1">
      <c r="A1508" s="64" t="s">
        <v>415</v>
      </c>
      <c r="B1508" s="71"/>
      <c r="C1508" s="82" t="s">
        <v>115</v>
      </c>
      <c r="D1508" s="499" t="s">
        <v>114</v>
      </c>
      <c r="E1508" s="499"/>
      <c r="F1508" s="82"/>
      <c r="G1508" s="130"/>
      <c r="H1508" s="82"/>
    </row>
    <row r="1509" spans="1:8" ht="43.5" customHeight="1">
      <c r="A1509" s="64" t="s">
        <v>416</v>
      </c>
      <c r="B1509" s="71"/>
      <c r="C1509" s="62" t="s">
        <v>1314</v>
      </c>
      <c r="D1509" s="64" t="s">
        <v>4</v>
      </c>
      <c r="E1509" s="64">
        <v>2</v>
      </c>
      <c r="F1509" s="82"/>
      <c r="G1509" s="130"/>
      <c r="H1509" s="82"/>
    </row>
    <row r="1510" spans="1:8" ht="22.5" customHeight="1">
      <c r="A1510" s="64" t="s">
        <v>417</v>
      </c>
      <c r="B1510" s="163"/>
      <c r="C1510" s="130" t="s">
        <v>1165</v>
      </c>
      <c r="D1510" s="64"/>
      <c r="E1510" s="94"/>
      <c r="F1510" s="82"/>
      <c r="G1510" s="130"/>
      <c r="H1510" s="82"/>
    </row>
    <row r="1511" spans="1:8" ht="22.5" customHeight="1">
      <c r="A1511" s="123"/>
      <c r="B1511" s="167" t="s">
        <v>611</v>
      </c>
      <c r="C1511" s="132" t="s">
        <v>1167</v>
      </c>
      <c r="D1511" s="123" t="s">
        <v>606</v>
      </c>
      <c r="E1511" s="168"/>
      <c r="F1511" s="82"/>
      <c r="G1511" s="130"/>
      <c r="H1511" s="82"/>
    </row>
    <row r="1512" spans="1:8" ht="22.5" customHeight="1">
      <c r="A1512" s="123"/>
      <c r="B1512" s="167" t="s">
        <v>612</v>
      </c>
      <c r="C1512" s="132" t="s">
        <v>1168</v>
      </c>
      <c r="D1512" s="123" t="s">
        <v>5</v>
      </c>
      <c r="E1512" s="168">
        <v>1</v>
      </c>
      <c r="F1512" s="82"/>
      <c r="G1512" s="130"/>
      <c r="H1512" s="82"/>
    </row>
    <row r="1513" spans="1:8" ht="22.5" customHeight="1">
      <c r="A1513" s="123"/>
      <c r="B1513" s="167" t="s">
        <v>613</v>
      </c>
      <c r="C1513" s="132" t="s">
        <v>1169</v>
      </c>
      <c r="D1513" s="123" t="s">
        <v>5</v>
      </c>
      <c r="E1513" s="168">
        <v>1</v>
      </c>
      <c r="F1513" s="82"/>
      <c r="G1513" s="130"/>
      <c r="H1513" s="82"/>
    </row>
    <row r="1514" spans="1:8" ht="22.5" customHeight="1">
      <c r="A1514" s="64" t="s">
        <v>1174</v>
      </c>
      <c r="B1514" s="71"/>
      <c r="C1514" s="62" t="s">
        <v>1158</v>
      </c>
      <c r="D1514" s="504" t="s">
        <v>114</v>
      </c>
      <c r="E1514" s="505"/>
      <c r="F1514" s="82"/>
      <c r="G1514" s="130"/>
      <c r="H1514" s="82"/>
    </row>
    <row r="1515" spans="1:8" ht="22.5" customHeight="1">
      <c r="A1515" s="136" t="s">
        <v>418</v>
      </c>
      <c r="B1515" s="498" t="s">
        <v>139</v>
      </c>
      <c r="C1515" s="498"/>
      <c r="D1515" s="498"/>
      <c r="E1515" s="498"/>
      <c r="F1515" s="82"/>
      <c r="G1515" s="130"/>
      <c r="H1515" s="82"/>
    </row>
    <row r="1516" spans="1:8" ht="22.5" customHeight="1">
      <c r="A1516" s="64"/>
      <c r="B1516" s="71"/>
      <c r="C1516" s="500" t="s">
        <v>193</v>
      </c>
      <c r="D1516" s="500"/>
      <c r="E1516" s="500"/>
      <c r="F1516" s="82"/>
      <c r="G1516" s="130"/>
      <c r="H1516" s="82"/>
    </row>
    <row r="1517" spans="1:8" ht="22.5" customHeight="1">
      <c r="A1517" s="64"/>
      <c r="B1517" s="71"/>
      <c r="C1517" s="119" t="s">
        <v>114</v>
      </c>
      <c r="D1517" s="121"/>
      <c r="E1517" s="121"/>
      <c r="F1517" s="82"/>
      <c r="G1517" s="130"/>
      <c r="H1517" s="82"/>
    </row>
    <row r="1518" spans="1:8" ht="22.5" customHeight="1">
      <c r="A1518" s="68"/>
      <c r="B1518" s="500" t="s">
        <v>143</v>
      </c>
      <c r="C1518" s="500"/>
      <c r="D1518" s="500"/>
      <c r="E1518" s="500"/>
      <c r="F1518" s="82"/>
      <c r="G1518" s="130"/>
      <c r="H1518" s="82"/>
    </row>
    <row r="1519" spans="1:8" ht="22.5" customHeight="1">
      <c r="A1519" s="68" t="s">
        <v>419</v>
      </c>
      <c r="B1519" s="71"/>
      <c r="C1519" s="62" t="s">
        <v>267</v>
      </c>
      <c r="D1519" s="64" t="s">
        <v>48</v>
      </c>
      <c r="E1519" s="64">
        <v>2</v>
      </c>
      <c r="F1519" s="82"/>
      <c r="G1519" s="130"/>
      <c r="H1519" s="82"/>
    </row>
    <row r="1520" spans="1:8" ht="22.5" customHeight="1">
      <c r="A1520" s="68"/>
      <c r="B1520" s="71"/>
      <c r="C1520" s="69" t="s">
        <v>1154</v>
      </c>
      <c r="D1520" s="64"/>
      <c r="E1520" s="64"/>
      <c r="F1520" s="82"/>
      <c r="G1520" s="130"/>
      <c r="H1520" s="82"/>
    </row>
    <row r="1521" spans="1:8" ht="22.5" customHeight="1">
      <c r="A1521" s="68"/>
      <c r="B1521" s="71" t="s">
        <v>127</v>
      </c>
      <c r="C1521" s="62" t="s">
        <v>266</v>
      </c>
      <c r="D1521" s="64" t="s">
        <v>48</v>
      </c>
      <c r="E1521" s="64">
        <v>1</v>
      </c>
      <c r="F1521" s="82"/>
      <c r="G1521" s="130"/>
      <c r="H1521" s="82"/>
    </row>
    <row r="1522" spans="1:8" ht="22.5" customHeight="1">
      <c r="A1522" s="179"/>
      <c r="B1522" s="71" t="s">
        <v>130</v>
      </c>
      <c r="C1522" s="62" t="s">
        <v>999</v>
      </c>
      <c r="D1522" s="64" t="s">
        <v>48</v>
      </c>
      <c r="E1522" s="64">
        <v>2</v>
      </c>
      <c r="F1522" s="82"/>
      <c r="G1522" s="130"/>
      <c r="H1522" s="82"/>
    </row>
    <row r="1523" spans="1:8" ht="22.5" customHeight="1">
      <c r="A1523" s="179"/>
      <c r="B1523" s="71" t="s">
        <v>177</v>
      </c>
      <c r="C1523" s="62" t="s">
        <v>885</v>
      </c>
      <c r="D1523" s="64" t="s">
        <v>48</v>
      </c>
      <c r="E1523" s="64">
        <v>1</v>
      </c>
      <c r="F1523" s="82"/>
      <c r="G1523" s="130"/>
      <c r="H1523" s="82"/>
    </row>
    <row r="1524" spans="1:8" ht="22.5" customHeight="1">
      <c r="A1524" s="68"/>
      <c r="B1524" s="71" t="s">
        <v>180</v>
      </c>
      <c r="C1524" s="62" t="s">
        <v>183</v>
      </c>
      <c r="D1524" s="64" t="s">
        <v>48</v>
      </c>
      <c r="E1524" s="64">
        <v>1</v>
      </c>
      <c r="F1524" s="82"/>
      <c r="G1524" s="130"/>
      <c r="H1524" s="82"/>
    </row>
    <row r="1525" spans="1:8" ht="22.5" customHeight="1">
      <c r="A1525" s="68" t="s">
        <v>265</v>
      </c>
      <c r="B1525" s="71"/>
      <c r="C1525" s="62" t="s">
        <v>1153</v>
      </c>
      <c r="D1525" s="64" t="s">
        <v>48</v>
      </c>
      <c r="E1525" s="64">
        <v>2</v>
      </c>
      <c r="F1525" s="82"/>
      <c r="G1525" s="130"/>
      <c r="H1525" s="82"/>
    </row>
    <row r="1526" spans="1:8" ht="22.5" customHeight="1">
      <c r="A1526" s="68"/>
      <c r="B1526" s="71"/>
      <c r="C1526" s="69" t="s">
        <v>1154</v>
      </c>
      <c r="D1526" s="64"/>
      <c r="E1526" s="64"/>
      <c r="F1526" s="82"/>
      <c r="G1526" s="130"/>
      <c r="H1526" s="82"/>
    </row>
    <row r="1527" spans="1:8" ht="22.5" customHeight="1">
      <c r="A1527" s="68"/>
      <c r="B1527" s="71" t="s">
        <v>127</v>
      </c>
      <c r="C1527" s="62" t="s">
        <v>266</v>
      </c>
      <c r="D1527" s="64" t="s">
        <v>48</v>
      </c>
      <c r="E1527" s="64">
        <v>1</v>
      </c>
      <c r="F1527" s="82"/>
      <c r="G1527" s="130"/>
      <c r="H1527" s="82"/>
    </row>
    <row r="1528" spans="1:8" ht="22.5" customHeight="1">
      <c r="A1528" s="179"/>
      <c r="B1528" s="71" t="s">
        <v>130</v>
      </c>
      <c r="C1528" s="62" t="s">
        <v>999</v>
      </c>
      <c r="D1528" s="64" t="s">
        <v>48</v>
      </c>
      <c r="E1528" s="64">
        <v>2</v>
      </c>
      <c r="F1528" s="82"/>
      <c r="G1528" s="130"/>
      <c r="H1528" s="82"/>
    </row>
    <row r="1529" spans="1:8" ht="22.5" customHeight="1">
      <c r="A1529" s="179"/>
      <c r="B1529" s="71" t="s">
        <v>177</v>
      </c>
      <c r="C1529" s="62" t="s">
        <v>885</v>
      </c>
      <c r="D1529" s="64" t="s">
        <v>48</v>
      </c>
      <c r="E1529" s="64">
        <v>1</v>
      </c>
      <c r="F1529" s="82"/>
      <c r="G1529" s="130"/>
      <c r="H1529" s="82"/>
    </row>
    <row r="1530" spans="1:8" ht="22.5" customHeight="1">
      <c r="A1530" s="68"/>
      <c r="B1530" s="71" t="s">
        <v>180</v>
      </c>
      <c r="C1530" s="62" t="s">
        <v>1153</v>
      </c>
      <c r="D1530" s="64" t="s">
        <v>48</v>
      </c>
      <c r="E1530" s="64">
        <v>1</v>
      </c>
      <c r="F1530" s="82"/>
      <c r="G1530" s="130"/>
      <c r="H1530" s="82"/>
    </row>
    <row r="1531" spans="1:8" ht="22.5" customHeight="1">
      <c r="A1531" s="68" t="s">
        <v>420</v>
      </c>
      <c r="B1531" s="71"/>
      <c r="C1531" s="62" t="s">
        <v>269</v>
      </c>
      <c r="D1531" s="64" t="s">
        <v>48</v>
      </c>
      <c r="E1531" s="64">
        <v>1</v>
      </c>
      <c r="F1531" s="82"/>
      <c r="G1531" s="130"/>
      <c r="H1531" s="82"/>
    </row>
    <row r="1532" spans="1:8" ht="22.5" customHeight="1">
      <c r="A1532" s="68"/>
      <c r="B1532" s="71"/>
      <c r="C1532" s="69" t="s">
        <v>1154</v>
      </c>
      <c r="D1532" s="64"/>
      <c r="E1532" s="64"/>
      <c r="F1532" s="82"/>
      <c r="G1532" s="130"/>
      <c r="H1532" s="82"/>
    </row>
    <row r="1533" spans="1:8" ht="22.5" customHeight="1">
      <c r="A1533" s="68"/>
      <c r="B1533" s="71" t="s">
        <v>127</v>
      </c>
      <c r="C1533" s="62" t="s">
        <v>266</v>
      </c>
      <c r="D1533" s="64" t="s">
        <v>48</v>
      </c>
      <c r="E1533" s="64">
        <v>1</v>
      </c>
      <c r="F1533" s="82"/>
      <c r="G1533" s="130"/>
      <c r="H1533" s="82"/>
    </row>
    <row r="1534" spans="1:8" ht="22.5" customHeight="1">
      <c r="A1534" s="179"/>
      <c r="B1534" s="71" t="s">
        <v>130</v>
      </c>
      <c r="C1534" s="62" t="s">
        <v>680</v>
      </c>
      <c r="D1534" s="64" t="s">
        <v>48</v>
      </c>
      <c r="E1534" s="64">
        <v>1</v>
      </c>
      <c r="F1534" s="82"/>
      <c r="G1534" s="130"/>
      <c r="H1534" s="82"/>
    </row>
    <row r="1535" spans="1:8" ht="22.5" customHeight="1">
      <c r="A1535" s="179"/>
      <c r="B1535" s="71" t="s">
        <v>177</v>
      </c>
      <c r="C1535" s="62" t="s">
        <v>885</v>
      </c>
      <c r="D1535" s="64" t="s">
        <v>48</v>
      </c>
      <c r="E1535" s="64">
        <v>1</v>
      </c>
      <c r="F1535" s="82"/>
      <c r="G1535" s="130"/>
      <c r="H1535" s="82"/>
    </row>
    <row r="1536" spans="1:8" ht="22.5" customHeight="1">
      <c r="A1536" s="68"/>
      <c r="B1536" s="71" t="s">
        <v>180</v>
      </c>
      <c r="C1536" s="62" t="s">
        <v>1153</v>
      </c>
      <c r="D1536" s="64" t="s">
        <v>48</v>
      </c>
      <c r="E1536" s="64">
        <v>1</v>
      </c>
      <c r="F1536" s="82"/>
      <c r="G1536" s="130"/>
      <c r="H1536" s="82"/>
    </row>
    <row r="1537" spans="1:8" ht="22.5" customHeight="1">
      <c r="A1537" s="68" t="s">
        <v>420</v>
      </c>
      <c r="B1537" s="71"/>
      <c r="C1537" s="62" t="s">
        <v>140</v>
      </c>
      <c r="D1537" s="64" t="s">
        <v>48</v>
      </c>
      <c r="E1537" s="64">
        <v>1</v>
      </c>
      <c r="F1537" s="82"/>
      <c r="G1537" s="130"/>
      <c r="H1537" s="82"/>
    </row>
    <row r="1538" spans="1:8" ht="22.5" customHeight="1">
      <c r="A1538" s="68"/>
      <c r="B1538" s="71"/>
      <c r="C1538" s="69" t="s">
        <v>1154</v>
      </c>
      <c r="D1538" s="64"/>
      <c r="E1538" s="64"/>
      <c r="F1538" s="82"/>
      <c r="G1538" s="130"/>
      <c r="H1538" s="82"/>
    </row>
    <row r="1539" spans="1:8" ht="22.5" customHeight="1">
      <c r="A1539" s="68"/>
      <c r="B1539" s="71" t="s">
        <v>127</v>
      </c>
      <c r="C1539" s="62" t="s">
        <v>266</v>
      </c>
      <c r="D1539" s="64" t="s">
        <v>44</v>
      </c>
      <c r="E1539" s="64"/>
      <c r="F1539" s="82"/>
      <c r="G1539" s="130"/>
      <c r="H1539" s="82"/>
    </row>
    <row r="1540" spans="1:8" ht="22.5" customHeight="1">
      <c r="A1540" s="68"/>
      <c r="B1540" s="71" t="s">
        <v>130</v>
      </c>
      <c r="C1540" s="62" t="s">
        <v>181</v>
      </c>
      <c r="D1540" s="64"/>
      <c r="E1540" s="64"/>
      <c r="F1540" s="82"/>
      <c r="G1540" s="130"/>
      <c r="H1540" s="82"/>
    </row>
    <row r="1541" spans="1:8" ht="22.5" customHeight="1">
      <c r="A1541" s="68"/>
      <c r="B1541" s="203" t="s">
        <v>63</v>
      </c>
      <c r="C1541" s="62" t="s">
        <v>669</v>
      </c>
      <c r="D1541" s="64" t="s">
        <v>48</v>
      </c>
      <c r="E1541" s="64">
        <f>E1519+E1525+E1531</f>
        <v>5</v>
      </c>
      <c r="F1541" s="82"/>
      <c r="G1541" s="130"/>
      <c r="H1541" s="82"/>
    </row>
    <row r="1542" spans="1:8" ht="22.5" customHeight="1">
      <c r="A1542" s="68"/>
      <c r="B1542" s="203" t="s">
        <v>64</v>
      </c>
      <c r="C1542" s="62" t="s">
        <v>670</v>
      </c>
      <c r="D1542" s="64" t="s">
        <v>48</v>
      </c>
      <c r="E1542" s="64">
        <v>1</v>
      </c>
      <c r="F1542" s="82"/>
      <c r="G1542" s="130"/>
      <c r="H1542" s="82"/>
    </row>
    <row r="1543" spans="1:8" ht="22.5" customHeight="1">
      <c r="A1543" s="68"/>
      <c r="B1543" s="71" t="s">
        <v>177</v>
      </c>
      <c r="C1543" s="62" t="s">
        <v>1155</v>
      </c>
      <c r="D1543" s="64" t="s">
        <v>48</v>
      </c>
      <c r="E1543" s="64">
        <v>1</v>
      </c>
      <c r="F1543" s="82"/>
      <c r="G1543" s="130"/>
      <c r="H1543" s="82"/>
    </row>
    <row r="1544" spans="1:8" ht="22.5" customHeight="1">
      <c r="A1544" s="68"/>
      <c r="B1544" s="71" t="s">
        <v>180</v>
      </c>
      <c r="C1544" s="62" t="s">
        <v>1153</v>
      </c>
      <c r="D1544" s="64" t="s">
        <v>48</v>
      </c>
      <c r="E1544" s="64">
        <v>1</v>
      </c>
      <c r="F1544" s="82"/>
      <c r="G1544" s="130"/>
      <c r="H1544" s="82"/>
    </row>
    <row r="1545" spans="1:8" ht="22.5" customHeight="1">
      <c r="A1545" s="68" t="s">
        <v>421</v>
      </c>
      <c r="B1545" s="71"/>
      <c r="C1545" s="62" t="s">
        <v>146</v>
      </c>
      <c r="D1545" s="64"/>
      <c r="E1545" s="64"/>
      <c r="F1545" s="82"/>
      <c r="G1545" s="130"/>
      <c r="H1545" s="82"/>
    </row>
    <row r="1546" spans="1:8" ht="22.5" customHeight="1">
      <c r="A1546" s="68"/>
      <c r="B1546" s="71" t="s">
        <v>127</v>
      </c>
      <c r="C1546" s="62" t="s">
        <v>859</v>
      </c>
      <c r="D1546" s="64" t="s">
        <v>62</v>
      </c>
      <c r="E1546" s="64">
        <f>(E1519+E1525)*2</f>
        <v>8</v>
      </c>
      <c r="F1546" s="82"/>
      <c r="G1546" s="130"/>
      <c r="H1546" s="82"/>
    </row>
    <row r="1547" spans="1:8" ht="22.5" customHeight="1">
      <c r="A1547" s="68"/>
      <c r="B1547" s="71" t="s">
        <v>130</v>
      </c>
      <c r="C1547" s="62" t="s">
        <v>1157</v>
      </c>
      <c r="D1547" s="64" t="s">
        <v>95</v>
      </c>
      <c r="E1547" s="64">
        <v>1</v>
      </c>
      <c r="F1547" s="82"/>
      <c r="G1547" s="130"/>
      <c r="H1547" s="82"/>
    </row>
    <row r="1548" spans="1:8" ht="22.5" customHeight="1">
      <c r="A1548" s="64"/>
      <c r="B1548" s="71"/>
      <c r="C1548" s="69" t="s">
        <v>147</v>
      </c>
      <c r="D1548" s="64"/>
      <c r="E1548" s="64"/>
      <c r="F1548" s="82"/>
      <c r="G1548" s="130"/>
      <c r="H1548" s="82"/>
    </row>
    <row r="1549" spans="1:8" ht="22.5" customHeight="1">
      <c r="A1549" s="68" t="s">
        <v>422</v>
      </c>
      <c r="B1549" s="71"/>
      <c r="C1549" s="62" t="s">
        <v>148</v>
      </c>
      <c r="D1549" s="64" t="s">
        <v>4</v>
      </c>
      <c r="E1549" s="64">
        <v>2</v>
      </c>
      <c r="F1549" s="82"/>
      <c r="G1549" s="130"/>
      <c r="H1549" s="82"/>
    </row>
    <row r="1550" spans="1:8" ht="22.5" customHeight="1">
      <c r="A1550" s="68"/>
      <c r="B1550" s="71"/>
      <c r="C1550" s="69" t="s">
        <v>1154</v>
      </c>
      <c r="D1550" s="64"/>
      <c r="E1550" s="64"/>
      <c r="F1550" s="82"/>
      <c r="G1550" s="130"/>
      <c r="H1550" s="82"/>
    </row>
    <row r="1551" spans="1:8" ht="22.5" customHeight="1">
      <c r="A1551" s="68"/>
      <c r="B1551" s="71" t="s">
        <v>127</v>
      </c>
      <c r="C1551" s="62" t="s">
        <v>184</v>
      </c>
      <c r="D1551" s="64" t="s">
        <v>4</v>
      </c>
      <c r="E1551" s="64">
        <v>1</v>
      </c>
      <c r="F1551" s="82"/>
      <c r="G1551" s="130"/>
      <c r="H1551" s="82"/>
    </row>
    <row r="1552" spans="1:8" ht="22.5" customHeight="1">
      <c r="A1552" s="68"/>
      <c r="B1552" s="71" t="s">
        <v>130</v>
      </c>
      <c r="C1552" s="62" t="s">
        <v>886</v>
      </c>
      <c r="D1552" s="64" t="s">
        <v>4</v>
      </c>
      <c r="E1552" s="64">
        <v>1</v>
      </c>
      <c r="F1552" s="82"/>
      <c r="G1552" s="130"/>
      <c r="H1552" s="82"/>
    </row>
    <row r="1553" spans="1:8" ht="22.5" customHeight="1">
      <c r="A1553" s="68"/>
      <c r="B1553" s="71" t="s">
        <v>177</v>
      </c>
      <c r="C1553" s="62" t="s">
        <v>858</v>
      </c>
      <c r="D1553" s="64" t="s">
        <v>4</v>
      </c>
      <c r="E1553" s="64">
        <v>1</v>
      </c>
      <c r="F1553" s="82"/>
      <c r="G1553" s="130"/>
      <c r="H1553" s="82"/>
    </row>
    <row r="1554" spans="1:8" ht="22.5" customHeight="1">
      <c r="A1554" s="68"/>
      <c r="B1554" s="71" t="s">
        <v>180</v>
      </c>
      <c r="C1554" s="62" t="s">
        <v>183</v>
      </c>
      <c r="D1554" s="64" t="s">
        <v>5</v>
      </c>
      <c r="E1554" s="64">
        <v>1</v>
      </c>
      <c r="F1554" s="82"/>
      <c r="G1554" s="130"/>
      <c r="H1554" s="82"/>
    </row>
    <row r="1555" spans="1:8" ht="22.5" customHeight="1">
      <c r="A1555" s="68" t="s">
        <v>423</v>
      </c>
      <c r="B1555" s="71"/>
      <c r="C1555" s="62" t="s">
        <v>146</v>
      </c>
      <c r="D1555" s="64" t="s">
        <v>95</v>
      </c>
      <c r="E1555" s="64">
        <v>1</v>
      </c>
      <c r="F1555" s="82"/>
      <c r="G1555" s="130"/>
      <c r="H1555" s="82"/>
    </row>
    <row r="1556" spans="1:8" ht="22.5" customHeight="1">
      <c r="A1556" s="68"/>
      <c r="B1556" s="71" t="s">
        <v>127</v>
      </c>
      <c r="C1556" s="62" t="s">
        <v>188</v>
      </c>
      <c r="D1556" s="64" t="s">
        <v>62</v>
      </c>
      <c r="E1556" s="64">
        <f>E1549*2</f>
        <v>4</v>
      </c>
      <c r="F1556" s="82"/>
      <c r="G1556" s="130"/>
      <c r="H1556" s="82"/>
    </row>
    <row r="1557" spans="1:8" ht="22.5" customHeight="1">
      <c r="A1557" s="68"/>
      <c r="B1557" s="71" t="s">
        <v>130</v>
      </c>
      <c r="C1557" s="62" t="s">
        <v>189</v>
      </c>
      <c r="D1557" s="64" t="s">
        <v>95</v>
      </c>
      <c r="E1557" s="64">
        <v>1</v>
      </c>
      <c r="F1557" s="82"/>
      <c r="G1557" s="130"/>
      <c r="H1557" s="82"/>
    </row>
    <row r="1558" spans="1:8" ht="22.5" customHeight="1">
      <c r="A1558" s="64" t="s">
        <v>424</v>
      </c>
      <c r="B1558" s="500" t="s">
        <v>163</v>
      </c>
      <c r="C1558" s="500"/>
      <c r="D1558" s="70"/>
      <c r="E1558" s="64"/>
      <c r="F1558" s="82"/>
      <c r="G1558" s="130"/>
      <c r="H1558" s="82"/>
    </row>
    <row r="1559" spans="1:8" ht="22.5" customHeight="1">
      <c r="A1559" s="64"/>
      <c r="B1559" s="71" t="s">
        <v>63</v>
      </c>
      <c r="C1559" s="62" t="s">
        <v>865</v>
      </c>
      <c r="D1559" s="70"/>
      <c r="E1559" s="64"/>
      <c r="F1559" s="82"/>
      <c r="G1559" s="130"/>
      <c r="H1559" s="82"/>
    </row>
    <row r="1560" spans="1:8" ht="22.5" customHeight="1">
      <c r="A1560" s="64"/>
      <c r="B1560" s="71" t="s">
        <v>127</v>
      </c>
      <c r="C1560" s="62" t="s">
        <v>192</v>
      </c>
      <c r="D1560" s="64" t="s">
        <v>62</v>
      </c>
      <c r="E1560" s="64" t="s">
        <v>44</v>
      </c>
      <c r="F1560" s="82"/>
      <c r="G1560" s="130"/>
      <c r="H1560" s="82"/>
    </row>
    <row r="1561" spans="1:8" ht="22.5" customHeight="1">
      <c r="A1561" s="64"/>
      <c r="B1561" s="71" t="s">
        <v>130</v>
      </c>
      <c r="C1561" s="62" t="s">
        <v>174</v>
      </c>
      <c r="D1561" s="64" t="s">
        <v>62</v>
      </c>
      <c r="E1561" s="64">
        <f>E1519+E1525+E1531</f>
        <v>5</v>
      </c>
      <c r="F1561" s="82"/>
      <c r="G1561" s="130"/>
      <c r="H1561" s="82"/>
    </row>
    <row r="1562" spans="1:8" ht="22.5" customHeight="1">
      <c r="A1562" s="64"/>
      <c r="B1562" s="71" t="s">
        <v>177</v>
      </c>
      <c r="C1562" s="62" t="s">
        <v>695</v>
      </c>
      <c r="D1562" s="64" t="s">
        <v>62</v>
      </c>
      <c r="E1562" s="64">
        <f>2</f>
        <v>2</v>
      </c>
      <c r="F1562" s="82"/>
      <c r="G1562" s="130"/>
      <c r="H1562" s="82"/>
    </row>
    <row r="1563" spans="1:8" ht="22.5" customHeight="1">
      <c r="A1563" s="64"/>
      <c r="B1563" s="71" t="s">
        <v>64</v>
      </c>
      <c r="C1563" s="62" t="s">
        <v>863</v>
      </c>
      <c r="D1563" s="64" t="s">
        <v>4</v>
      </c>
      <c r="E1563" s="64">
        <v>2</v>
      </c>
      <c r="F1563" s="82"/>
      <c r="G1563" s="130"/>
      <c r="H1563" s="82"/>
    </row>
    <row r="1564" spans="1:8" ht="22.5" customHeight="1">
      <c r="A1564" s="64"/>
      <c r="B1564" s="71" t="s">
        <v>65</v>
      </c>
      <c r="C1564" s="62" t="s">
        <v>696</v>
      </c>
      <c r="D1564" s="64" t="s">
        <v>5</v>
      </c>
      <c r="E1564" s="64">
        <v>1</v>
      </c>
      <c r="F1564" s="82"/>
      <c r="G1564" s="130"/>
      <c r="H1564" s="82"/>
    </row>
    <row r="1565" spans="1:8" ht="22.5" customHeight="1">
      <c r="A1565" s="64"/>
      <c r="B1565" s="71" t="s">
        <v>66</v>
      </c>
      <c r="C1565" s="62" t="s">
        <v>167</v>
      </c>
      <c r="D1565" s="64" t="s">
        <v>4</v>
      </c>
      <c r="E1565" s="64">
        <v>1</v>
      </c>
      <c r="F1565" s="82"/>
      <c r="G1565" s="130"/>
      <c r="H1565" s="82"/>
    </row>
    <row r="1566" spans="1:8" ht="22.5" customHeight="1">
      <c r="A1566" s="64"/>
      <c r="B1566" s="71" t="s">
        <v>67</v>
      </c>
      <c r="C1566" s="67" t="s">
        <v>864</v>
      </c>
      <c r="D1566" s="64" t="s">
        <v>4</v>
      </c>
      <c r="E1566" s="64">
        <v>2</v>
      </c>
      <c r="F1566" s="82"/>
      <c r="G1566" s="130"/>
      <c r="H1566" s="82"/>
    </row>
    <row r="1567" spans="1:8" ht="22.5" customHeight="1">
      <c r="A1567" s="64"/>
      <c r="B1567" s="71" t="s">
        <v>74</v>
      </c>
      <c r="C1567" s="62" t="s">
        <v>662</v>
      </c>
      <c r="D1567" s="64" t="s">
        <v>4</v>
      </c>
      <c r="E1567" s="64">
        <v>1</v>
      </c>
      <c r="F1567" s="82"/>
      <c r="G1567" s="130"/>
      <c r="H1567" s="82"/>
    </row>
    <row r="1568" spans="1:8" ht="22.5" customHeight="1">
      <c r="A1568" s="64"/>
      <c r="B1568" s="71" t="s">
        <v>69</v>
      </c>
      <c r="C1568" s="62" t="s">
        <v>663</v>
      </c>
      <c r="D1568" s="64" t="s">
        <v>4</v>
      </c>
      <c r="E1568" s="64">
        <v>2</v>
      </c>
      <c r="F1568" s="82"/>
      <c r="G1568" s="130"/>
      <c r="H1568" s="82"/>
    </row>
    <row r="1569" spans="1:8" ht="22.5" customHeight="1">
      <c r="A1569" s="64"/>
      <c r="B1569" s="71" t="s">
        <v>70</v>
      </c>
      <c r="C1569" s="62" t="s">
        <v>708</v>
      </c>
      <c r="D1569" s="64" t="s">
        <v>62</v>
      </c>
      <c r="E1569" s="64">
        <v>1</v>
      </c>
      <c r="F1569" s="82"/>
      <c r="G1569" s="130"/>
      <c r="H1569" s="82"/>
    </row>
    <row r="1570" spans="1:8" ht="22.5" customHeight="1">
      <c r="A1570" s="64"/>
      <c r="B1570" s="71" t="s">
        <v>175</v>
      </c>
      <c r="C1570" s="62" t="s">
        <v>768</v>
      </c>
      <c r="D1570" s="64"/>
      <c r="E1570" s="64"/>
      <c r="F1570" s="82"/>
      <c r="G1570" s="130"/>
      <c r="H1570" s="82"/>
    </row>
    <row r="1571" spans="1:8" ht="22.5" customHeight="1">
      <c r="A1571" s="64"/>
      <c r="B1571" s="71" t="s">
        <v>72</v>
      </c>
      <c r="C1571" s="62" t="s">
        <v>189</v>
      </c>
      <c r="D1571" s="64" t="s">
        <v>5</v>
      </c>
      <c r="E1571" s="70">
        <v>1</v>
      </c>
      <c r="F1571" s="82"/>
      <c r="G1571" s="130"/>
      <c r="H1571" s="82"/>
    </row>
    <row r="1572" spans="1:8" ht="22.5" customHeight="1">
      <c r="A1572" s="64"/>
      <c r="B1572" s="71" t="s">
        <v>176</v>
      </c>
      <c r="C1572" s="62" t="s">
        <v>710</v>
      </c>
      <c r="D1572" s="64" t="s">
        <v>5</v>
      </c>
      <c r="E1572" s="64">
        <v>1</v>
      </c>
      <c r="F1572" s="82"/>
      <c r="G1572" s="130"/>
      <c r="H1572" s="82"/>
    </row>
    <row r="1573" spans="1:8" ht="22.5" customHeight="1">
      <c r="A1573" s="64" t="s">
        <v>425</v>
      </c>
      <c r="B1573" s="491" t="s">
        <v>231</v>
      </c>
      <c r="C1573" s="491"/>
      <c r="D1573" s="491"/>
      <c r="E1573" s="64"/>
      <c r="F1573" s="82"/>
      <c r="G1573" s="130"/>
      <c r="H1573" s="82"/>
    </row>
    <row r="1574" spans="1:8" ht="22.5" customHeight="1">
      <c r="A1574" s="64"/>
      <c r="B1574" s="71" t="s">
        <v>127</v>
      </c>
      <c r="C1574" s="120" t="s">
        <v>817</v>
      </c>
      <c r="D1574" s="95"/>
      <c r="E1574" s="64"/>
      <c r="F1574" s="82"/>
      <c r="G1574" s="130"/>
      <c r="H1574" s="82"/>
    </row>
    <row r="1575" spans="1:8" ht="22.5" customHeight="1">
      <c r="A1575" s="64"/>
      <c r="B1575" s="71" t="s">
        <v>63</v>
      </c>
      <c r="C1575" s="62" t="s">
        <v>707</v>
      </c>
      <c r="D1575" s="64" t="s">
        <v>4</v>
      </c>
      <c r="E1575" s="64">
        <v>2</v>
      </c>
      <c r="F1575" s="82"/>
      <c r="G1575" s="130"/>
      <c r="H1575" s="82"/>
    </row>
    <row r="1576" spans="1:8" ht="22.5" customHeight="1">
      <c r="A1576" s="64"/>
      <c r="B1576" s="71" t="s">
        <v>64</v>
      </c>
      <c r="C1576" s="62" t="s">
        <v>703</v>
      </c>
      <c r="D1576" s="64" t="s">
        <v>4</v>
      </c>
      <c r="E1576" s="64">
        <v>2</v>
      </c>
      <c r="F1576" s="82"/>
      <c r="G1576" s="130"/>
      <c r="H1576" s="82"/>
    </row>
    <row r="1577" spans="1:8" ht="22.5" customHeight="1">
      <c r="A1577" s="64"/>
      <c r="B1577" s="71" t="s">
        <v>65</v>
      </c>
      <c r="C1577" s="62" t="s">
        <v>704</v>
      </c>
      <c r="D1577" s="64" t="s">
        <v>4</v>
      </c>
      <c r="E1577" s="64">
        <v>1</v>
      </c>
      <c r="F1577" s="82"/>
      <c r="G1577" s="130"/>
      <c r="H1577" s="82"/>
    </row>
    <row r="1578" spans="1:8" ht="22.5" customHeight="1">
      <c r="A1578" s="64"/>
      <c r="B1578" s="71" t="s">
        <v>66</v>
      </c>
      <c r="C1578" s="62" t="s">
        <v>706</v>
      </c>
      <c r="D1578" s="64" t="s">
        <v>48</v>
      </c>
      <c r="E1578" s="64">
        <v>5</v>
      </c>
      <c r="F1578" s="82"/>
      <c r="G1578" s="130"/>
      <c r="H1578" s="82"/>
    </row>
    <row r="1579" spans="1:8" ht="22.5" customHeight="1">
      <c r="A1579" s="64"/>
      <c r="B1579" s="71" t="s">
        <v>67</v>
      </c>
      <c r="C1579" s="62" t="s">
        <v>189</v>
      </c>
      <c r="D1579" s="64" t="s">
        <v>95</v>
      </c>
      <c r="E1579" s="64">
        <v>1</v>
      </c>
      <c r="F1579" s="82"/>
      <c r="G1579" s="130"/>
      <c r="H1579" s="82"/>
    </row>
    <row r="1580" spans="1:8" ht="22.5" customHeight="1">
      <c r="A1580" s="64"/>
      <c r="B1580" s="71" t="s">
        <v>74</v>
      </c>
      <c r="C1580" s="62" t="s">
        <v>705</v>
      </c>
      <c r="D1580" s="64" t="s">
        <v>95</v>
      </c>
      <c r="E1580" s="64">
        <v>1</v>
      </c>
      <c r="F1580" s="82"/>
      <c r="G1580" s="130"/>
      <c r="H1580" s="82"/>
    </row>
    <row r="1581" spans="1:8" ht="22.5" customHeight="1">
      <c r="A1581" s="64"/>
      <c r="B1581" s="71" t="s">
        <v>69</v>
      </c>
      <c r="C1581" s="62" t="s">
        <v>710</v>
      </c>
      <c r="D1581" s="64" t="s">
        <v>95</v>
      </c>
      <c r="E1581" s="64">
        <v>1</v>
      </c>
      <c r="F1581" s="82"/>
      <c r="G1581" s="130"/>
      <c r="H1581" s="82"/>
    </row>
    <row r="1582" spans="1:8" ht="22.5" customHeight="1">
      <c r="A1582" s="64"/>
      <c r="B1582" s="71" t="s">
        <v>130</v>
      </c>
      <c r="C1582" s="62" t="s">
        <v>712</v>
      </c>
      <c r="D1582" s="64" t="s">
        <v>95</v>
      </c>
      <c r="E1582" s="64">
        <v>1</v>
      </c>
      <c r="F1582" s="82"/>
      <c r="G1582" s="130"/>
      <c r="H1582" s="82"/>
    </row>
    <row r="1583" spans="1:8" ht="22.5" customHeight="1">
      <c r="A1583" s="64" t="s">
        <v>426</v>
      </c>
      <c r="B1583" s="498" t="s">
        <v>158</v>
      </c>
      <c r="C1583" s="498"/>
      <c r="D1583" s="498"/>
      <c r="E1583" s="498"/>
      <c r="F1583" s="82"/>
      <c r="G1583" s="130"/>
      <c r="H1583" s="82"/>
    </row>
    <row r="1584" spans="1:8" ht="22.5" customHeight="1">
      <c r="A1584" s="64"/>
      <c r="B1584" s="71"/>
      <c r="C1584" s="62" t="s">
        <v>114</v>
      </c>
      <c r="D1584" s="64"/>
      <c r="E1584" s="64"/>
      <c r="F1584" s="82"/>
      <c r="G1584" s="130"/>
      <c r="H1584" s="82"/>
    </row>
    <row r="1585" spans="1:8" ht="22.5" customHeight="1">
      <c r="A1585" s="64" t="s">
        <v>427</v>
      </c>
      <c r="B1585" s="71"/>
      <c r="C1585" s="69" t="s">
        <v>194</v>
      </c>
      <c r="D1585" s="64"/>
      <c r="E1585" s="64"/>
      <c r="F1585" s="82"/>
      <c r="G1585" s="130"/>
      <c r="H1585" s="82"/>
    </row>
    <row r="1586" spans="1:8" ht="22.5" customHeight="1">
      <c r="A1586" s="64"/>
      <c r="B1586" s="71"/>
      <c r="C1586" s="62" t="s">
        <v>114</v>
      </c>
      <c r="D1586" s="64"/>
      <c r="E1586" s="64"/>
      <c r="F1586" s="82"/>
      <c r="G1586" s="130"/>
      <c r="H1586" s="82"/>
    </row>
    <row r="1587" spans="1:8" ht="22.5" customHeight="1">
      <c r="A1587" s="64" t="s">
        <v>428</v>
      </c>
      <c r="B1587" s="71"/>
      <c r="C1587" s="116" t="s">
        <v>200</v>
      </c>
      <c r="D1587" s="64"/>
      <c r="E1587" s="64"/>
      <c r="F1587" s="82"/>
      <c r="G1587" s="130"/>
      <c r="H1587" s="82"/>
    </row>
    <row r="1588" spans="1:8" ht="22.5" customHeight="1">
      <c r="A1588" s="64"/>
      <c r="B1588" s="71"/>
      <c r="C1588" s="62" t="s">
        <v>197</v>
      </c>
      <c r="D1588" s="64"/>
      <c r="E1588" s="64"/>
      <c r="F1588" s="82"/>
      <c r="G1588" s="130"/>
      <c r="H1588" s="82"/>
    </row>
    <row r="1589" spans="1:8" ht="22.5" customHeight="1">
      <c r="A1589" s="64"/>
      <c r="B1589" s="71" t="s">
        <v>63</v>
      </c>
      <c r="C1589" s="62" t="s">
        <v>198</v>
      </c>
      <c r="D1589" s="64" t="s">
        <v>95</v>
      </c>
      <c r="E1589" s="64">
        <v>1</v>
      </c>
      <c r="F1589" s="82"/>
      <c r="G1589" s="130"/>
      <c r="H1589" s="82"/>
    </row>
    <row r="1590" spans="1:8" ht="22.5" customHeight="1">
      <c r="A1590" s="64"/>
      <c r="B1590" s="71" t="s">
        <v>64</v>
      </c>
      <c r="C1590" s="62" t="s">
        <v>199</v>
      </c>
      <c r="D1590" s="64" t="s">
        <v>95</v>
      </c>
      <c r="E1590" s="64">
        <v>1</v>
      </c>
      <c r="F1590" s="82"/>
      <c r="G1590" s="130"/>
      <c r="H1590" s="82"/>
    </row>
    <row r="1591" spans="1:8" ht="22.5" customHeight="1">
      <c r="A1591" s="64" t="s">
        <v>430</v>
      </c>
      <c r="B1591" s="71"/>
      <c r="C1591" s="116" t="s">
        <v>675</v>
      </c>
      <c r="D1591" s="103"/>
      <c r="E1591" s="117"/>
      <c r="F1591" s="82"/>
      <c r="G1591" s="130"/>
      <c r="H1591" s="82"/>
    </row>
    <row r="1592" spans="1:8" ht="22.5" customHeight="1">
      <c r="A1592" s="64" t="s">
        <v>431</v>
      </c>
      <c r="B1592" s="71"/>
      <c r="C1592" s="76" t="s">
        <v>621</v>
      </c>
      <c r="D1592" s="103"/>
      <c r="E1592" s="117"/>
      <c r="F1592" s="82"/>
      <c r="G1592" s="130"/>
      <c r="H1592" s="82"/>
    </row>
    <row r="1593" spans="1:8" ht="22.5" customHeight="1">
      <c r="A1593" s="64"/>
      <c r="B1593" s="71" t="s">
        <v>63</v>
      </c>
      <c r="C1593" s="76" t="s">
        <v>203</v>
      </c>
      <c r="D1593" s="103" t="s">
        <v>214</v>
      </c>
      <c r="E1593" s="117">
        <v>1</v>
      </c>
      <c r="F1593" s="82"/>
      <c r="G1593" s="130"/>
      <c r="H1593" s="82"/>
    </row>
    <row r="1594" spans="1:8" ht="22.5" customHeight="1">
      <c r="A1594" s="64"/>
      <c r="B1594" s="71" t="s">
        <v>64</v>
      </c>
      <c r="C1594" s="76" t="s">
        <v>204</v>
      </c>
      <c r="D1594" s="103" t="s">
        <v>214</v>
      </c>
      <c r="E1594" s="117">
        <v>1</v>
      </c>
      <c r="F1594" s="82"/>
      <c r="G1594" s="130"/>
      <c r="H1594" s="82"/>
    </row>
    <row r="1595" spans="1:8" ht="22.5" customHeight="1">
      <c r="A1595" s="64" t="s">
        <v>432</v>
      </c>
      <c r="B1595" s="71"/>
      <c r="C1595" s="76" t="s">
        <v>205</v>
      </c>
      <c r="D1595" s="103" t="s">
        <v>216</v>
      </c>
      <c r="E1595" s="117">
        <v>1</v>
      </c>
      <c r="F1595" s="82"/>
      <c r="G1595" s="130"/>
      <c r="H1595" s="82"/>
    </row>
    <row r="1596" spans="1:8" ht="22.5" customHeight="1">
      <c r="A1596" s="64" t="s">
        <v>433</v>
      </c>
      <c r="B1596" s="71"/>
      <c r="C1596" s="116" t="s">
        <v>206</v>
      </c>
      <c r="D1596" s="103"/>
      <c r="E1596" s="103"/>
      <c r="F1596" s="82"/>
      <c r="G1596" s="130"/>
      <c r="H1596" s="82"/>
    </row>
    <row r="1597" spans="1:8" ht="22.5" customHeight="1">
      <c r="A1597" s="64" t="s">
        <v>434</v>
      </c>
      <c r="B1597" s="71"/>
      <c r="C1597" s="76" t="s">
        <v>220</v>
      </c>
      <c r="D1597" s="103" t="s">
        <v>214</v>
      </c>
      <c r="E1597" s="103">
        <v>1</v>
      </c>
      <c r="F1597" s="82"/>
      <c r="G1597" s="130"/>
      <c r="H1597" s="82"/>
    </row>
    <row r="1598" spans="1:8" ht="22.5" customHeight="1">
      <c r="A1598" s="136"/>
      <c r="B1598" s="71" t="s">
        <v>63</v>
      </c>
      <c r="C1598" s="125" t="s">
        <v>622</v>
      </c>
      <c r="D1598" s="103" t="s">
        <v>48</v>
      </c>
      <c r="E1598" s="103">
        <v>2</v>
      </c>
      <c r="F1598" s="82"/>
      <c r="G1598" s="130"/>
      <c r="H1598" s="82"/>
    </row>
    <row r="1599" spans="1:8" ht="22.5" customHeight="1">
      <c r="A1599" s="82"/>
      <c r="B1599" s="71" t="s">
        <v>64</v>
      </c>
      <c r="C1599" s="125" t="s">
        <v>623</v>
      </c>
      <c r="D1599" s="103" t="s">
        <v>48</v>
      </c>
      <c r="E1599" s="103">
        <v>2</v>
      </c>
      <c r="F1599" s="82"/>
      <c r="G1599" s="130"/>
      <c r="H1599" s="82"/>
    </row>
    <row r="1600" spans="1:8" ht="22.5" customHeight="1">
      <c r="A1600" s="82"/>
      <c r="B1600" s="71" t="s">
        <v>65</v>
      </c>
      <c r="C1600" s="76" t="s">
        <v>910</v>
      </c>
      <c r="D1600" s="103" t="s">
        <v>48</v>
      </c>
      <c r="E1600" s="103">
        <v>1</v>
      </c>
      <c r="F1600" s="82"/>
      <c r="G1600" s="130"/>
      <c r="H1600" s="82"/>
    </row>
    <row r="1601" spans="1:9" ht="22.5" customHeight="1">
      <c r="A1601" s="82"/>
      <c r="B1601" s="71" t="s">
        <v>66</v>
      </c>
      <c r="C1601" s="125" t="s">
        <v>207</v>
      </c>
      <c r="D1601" s="103" t="s">
        <v>95</v>
      </c>
      <c r="E1601" s="103">
        <v>1</v>
      </c>
      <c r="F1601" s="131"/>
      <c r="G1601" s="130"/>
    </row>
    <row r="1602" spans="1:9" s="152" customFormat="1" ht="22.5" customHeight="1">
      <c r="A1602" s="82" t="s">
        <v>435</v>
      </c>
      <c r="B1602" s="71"/>
      <c r="C1602" s="76" t="s">
        <v>208</v>
      </c>
      <c r="D1602" s="103"/>
      <c r="E1602" s="103"/>
      <c r="F1602" s="139"/>
      <c r="G1602" s="130"/>
      <c r="H1602" s="131"/>
      <c r="I1602" s="139"/>
    </row>
    <row r="1603" spans="1:9" ht="22.5" customHeight="1">
      <c r="A1603" s="64"/>
      <c r="B1603" s="71" t="s">
        <v>63</v>
      </c>
      <c r="C1603" s="122" t="s">
        <v>270</v>
      </c>
      <c r="D1603" s="103" t="s">
        <v>48</v>
      </c>
      <c r="E1603" s="103">
        <v>2</v>
      </c>
      <c r="F1603" s="131"/>
      <c r="G1603" s="130"/>
    </row>
    <row r="1604" spans="1:9" ht="22.5" customHeight="1">
      <c r="A1604" s="64"/>
      <c r="B1604" s="71" t="s">
        <v>64</v>
      </c>
      <c r="C1604" s="125" t="s">
        <v>271</v>
      </c>
      <c r="D1604" s="103" t="s">
        <v>48</v>
      </c>
      <c r="E1604" s="103">
        <v>2</v>
      </c>
      <c r="F1604" s="131"/>
      <c r="G1604" s="130"/>
    </row>
    <row r="1605" spans="1:9" s="152" customFormat="1" ht="22.5" customHeight="1">
      <c r="A1605" s="64"/>
      <c r="B1605" s="71" t="s">
        <v>65</v>
      </c>
      <c r="C1605" s="122" t="s">
        <v>209</v>
      </c>
      <c r="D1605" s="103" t="s">
        <v>214</v>
      </c>
      <c r="E1605" s="103">
        <v>1</v>
      </c>
      <c r="F1605" s="139"/>
      <c r="G1605" s="130"/>
      <c r="H1605" s="139"/>
      <c r="I1605" s="139"/>
    </row>
    <row r="1606" spans="1:9" ht="22.5" customHeight="1">
      <c r="A1606" s="82" t="s">
        <v>436</v>
      </c>
      <c r="B1606" s="491" t="s">
        <v>210</v>
      </c>
      <c r="C1606" s="491"/>
      <c r="D1606" s="103"/>
      <c r="E1606" s="103"/>
      <c r="F1606" s="131"/>
      <c r="G1606" s="130"/>
    </row>
    <row r="1607" spans="1:9" ht="22.5" customHeight="1">
      <c r="A1607" s="82" t="s">
        <v>795</v>
      </c>
      <c r="B1607" s="489" t="s">
        <v>211</v>
      </c>
      <c r="C1607" s="489"/>
      <c r="D1607" s="103" t="s">
        <v>214</v>
      </c>
      <c r="E1607" s="103">
        <v>1</v>
      </c>
      <c r="F1607" s="131"/>
      <c r="G1607" s="130"/>
    </row>
    <row r="1608" spans="1:9" ht="22.5" customHeight="1">
      <c r="A1608" s="82" t="s">
        <v>796</v>
      </c>
      <c r="B1608" s="489" t="s">
        <v>212</v>
      </c>
      <c r="C1608" s="489"/>
      <c r="D1608" s="103" t="s">
        <v>62</v>
      </c>
      <c r="E1608" s="103">
        <f>2*2</f>
        <v>4</v>
      </c>
      <c r="F1608" s="131"/>
      <c r="G1608" s="130"/>
    </row>
    <row r="1609" spans="1:9" ht="22.5" customHeight="1">
      <c r="A1609" s="140" t="s">
        <v>437</v>
      </c>
      <c r="B1609" s="526" t="s">
        <v>217</v>
      </c>
      <c r="C1609" s="527"/>
      <c r="D1609" s="528"/>
      <c r="E1609" s="529"/>
      <c r="F1609" s="131"/>
      <c r="G1609" s="130"/>
    </row>
    <row r="1610" spans="1:9" ht="22.5" customHeight="1">
      <c r="A1610" s="140" t="s">
        <v>438</v>
      </c>
      <c r="B1610" s="563" t="s">
        <v>715</v>
      </c>
      <c r="C1610" s="564"/>
      <c r="D1610" s="98"/>
      <c r="E1610" s="177"/>
      <c r="F1610" s="131"/>
      <c r="G1610" s="130"/>
    </row>
    <row r="1611" spans="1:9" ht="22.5" customHeight="1">
      <c r="A1611" s="140"/>
      <c r="B1611" s="193" t="s">
        <v>127</v>
      </c>
      <c r="C1611" s="126" t="s">
        <v>1102</v>
      </c>
      <c r="D1611" s="174" t="s">
        <v>746</v>
      </c>
      <c r="E1611" s="99">
        <v>202400</v>
      </c>
      <c r="F1611" s="131"/>
      <c r="G1611" s="130"/>
    </row>
    <row r="1612" spans="1:9" ht="22.5" customHeight="1">
      <c r="A1612" s="140"/>
      <c r="B1612" s="190" t="s">
        <v>130</v>
      </c>
      <c r="C1612" s="200" t="s">
        <v>846</v>
      </c>
      <c r="D1612" s="99" t="s">
        <v>829</v>
      </c>
      <c r="E1612" s="99">
        <v>12800</v>
      </c>
      <c r="F1612" s="131"/>
      <c r="G1612" s="130"/>
    </row>
    <row r="1613" spans="1:9" ht="22.5" customHeight="1">
      <c r="A1613" s="140"/>
      <c r="B1613" s="148" t="s">
        <v>177</v>
      </c>
      <c r="C1613" s="200" t="s">
        <v>716</v>
      </c>
      <c r="D1613" s="99"/>
      <c r="E1613" s="99"/>
      <c r="F1613" s="131"/>
      <c r="G1613" s="130"/>
    </row>
    <row r="1614" spans="1:9" ht="22.5" customHeight="1">
      <c r="A1614" s="140"/>
      <c r="B1614" s="190" t="s">
        <v>611</v>
      </c>
      <c r="C1614" s="200" t="s">
        <v>748</v>
      </c>
      <c r="D1614" s="99" t="s">
        <v>606</v>
      </c>
      <c r="E1614" s="99"/>
      <c r="F1614" s="131"/>
      <c r="G1614" s="130"/>
    </row>
    <row r="1615" spans="1:9" ht="22.5" customHeight="1">
      <c r="A1615" s="140"/>
      <c r="B1615" s="190" t="s">
        <v>612</v>
      </c>
      <c r="C1615" s="200" t="s">
        <v>747</v>
      </c>
      <c r="D1615" s="99" t="s">
        <v>606</v>
      </c>
      <c r="E1615" s="99"/>
      <c r="F1615" s="131"/>
      <c r="G1615" s="130"/>
    </row>
    <row r="1616" spans="1:9" ht="22.5" customHeight="1">
      <c r="A1616" s="140"/>
      <c r="B1616" s="190" t="s">
        <v>613</v>
      </c>
      <c r="C1616" s="200" t="s">
        <v>820</v>
      </c>
      <c r="D1616" s="99" t="s">
        <v>606</v>
      </c>
      <c r="E1616" s="99"/>
      <c r="F1616" s="131"/>
      <c r="G1616" s="130"/>
    </row>
    <row r="1617" spans="1:7" ht="22.5" customHeight="1">
      <c r="A1617" s="140"/>
      <c r="B1617" s="190" t="s">
        <v>613</v>
      </c>
      <c r="C1617" s="200" t="s">
        <v>717</v>
      </c>
      <c r="D1617" s="99" t="s">
        <v>598</v>
      </c>
      <c r="E1617" s="99">
        <f>E1475</f>
        <v>4</v>
      </c>
      <c r="F1617" s="131"/>
      <c r="G1617" s="130"/>
    </row>
    <row r="1618" spans="1:7" ht="22.5" customHeight="1">
      <c r="A1618" s="140"/>
      <c r="B1618" s="190" t="s">
        <v>614</v>
      </c>
      <c r="C1618" s="200" t="s">
        <v>718</v>
      </c>
      <c r="D1618" s="99"/>
      <c r="E1618" s="99"/>
      <c r="F1618" s="131"/>
      <c r="G1618" s="130"/>
    </row>
    <row r="1619" spans="1:7" ht="22.5" customHeight="1">
      <c r="A1619" s="140"/>
      <c r="B1619" s="190" t="s">
        <v>127</v>
      </c>
      <c r="C1619" s="200" t="s">
        <v>132</v>
      </c>
      <c r="D1619" s="99" t="s">
        <v>598</v>
      </c>
      <c r="E1619" s="99">
        <f>E1464</f>
        <v>12</v>
      </c>
      <c r="F1619" s="131"/>
      <c r="G1619" s="130"/>
    </row>
    <row r="1620" spans="1:7" ht="22.5" customHeight="1">
      <c r="A1620" s="140"/>
      <c r="B1620" s="186" t="s">
        <v>615</v>
      </c>
      <c r="C1620" s="187" t="s">
        <v>719</v>
      </c>
      <c r="D1620" s="175"/>
      <c r="E1620" s="175"/>
      <c r="F1620" s="131"/>
      <c r="G1620" s="130"/>
    </row>
    <row r="1621" spans="1:7" ht="22.5" customHeight="1">
      <c r="A1621" s="140"/>
      <c r="B1621" s="188" t="s">
        <v>127</v>
      </c>
      <c r="C1621" s="189" t="s">
        <v>602</v>
      </c>
      <c r="D1621" s="184" t="s">
        <v>48</v>
      </c>
      <c r="E1621" s="184">
        <f>E1483</f>
        <v>2</v>
      </c>
      <c r="F1621" s="131"/>
      <c r="G1621" s="130"/>
    </row>
    <row r="1622" spans="1:7" ht="22.5" customHeight="1">
      <c r="A1622" s="140"/>
      <c r="B1622" s="188" t="s">
        <v>130</v>
      </c>
      <c r="C1622" s="189" t="s">
        <v>838</v>
      </c>
      <c r="D1622" s="184" t="s">
        <v>48</v>
      </c>
      <c r="E1622" s="184">
        <f>E1485+E1486</f>
        <v>4</v>
      </c>
      <c r="F1622" s="131"/>
      <c r="G1622" s="130"/>
    </row>
    <row r="1623" spans="1:7" ht="22.5" customHeight="1">
      <c r="A1623" s="140"/>
      <c r="B1623" s="188" t="s">
        <v>177</v>
      </c>
      <c r="C1623" s="189" t="s">
        <v>607</v>
      </c>
      <c r="D1623" s="184" t="s">
        <v>48</v>
      </c>
      <c r="E1623" s="184">
        <f>E1487/3</f>
        <v>2</v>
      </c>
      <c r="F1623" s="131"/>
      <c r="G1623" s="130"/>
    </row>
    <row r="1624" spans="1:7" ht="22.5" customHeight="1">
      <c r="A1624" s="140"/>
      <c r="B1624" s="188" t="s">
        <v>180</v>
      </c>
      <c r="C1624" s="189" t="s">
        <v>839</v>
      </c>
      <c r="D1624" s="184" t="s">
        <v>48</v>
      </c>
      <c r="E1624" s="184">
        <f>E1488/3</f>
        <v>2</v>
      </c>
      <c r="F1624" s="131"/>
      <c r="G1624" s="130"/>
    </row>
    <row r="1625" spans="1:7" ht="22.5" customHeight="1">
      <c r="A1625" s="140"/>
      <c r="B1625" s="188" t="s">
        <v>250</v>
      </c>
      <c r="C1625" s="189" t="s">
        <v>132</v>
      </c>
      <c r="D1625" s="184" t="s">
        <v>48</v>
      </c>
      <c r="E1625" s="184">
        <f>E1489/3</f>
        <v>2</v>
      </c>
      <c r="F1625" s="131"/>
      <c r="G1625" s="130"/>
    </row>
    <row r="1626" spans="1:7" ht="22.5" customHeight="1">
      <c r="A1626" s="140"/>
      <c r="B1626" s="185" t="s">
        <v>616</v>
      </c>
      <c r="C1626" s="183" t="s">
        <v>720</v>
      </c>
      <c r="D1626" s="184" t="s">
        <v>0</v>
      </c>
      <c r="E1626" s="184">
        <f>E1496+E1499</f>
        <v>9</v>
      </c>
      <c r="F1626" s="131"/>
      <c r="G1626" s="130"/>
    </row>
    <row r="1627" spans="1:7" ht="22.5" customHeight="1">
      <c r="A1627" s="140"/>
      <c r="B1627" s="190" t="s">
        <v>617</v>
      </c>
      <c r="C1627" s="200" t="s">
        <v>721</v>
      </c>
      <c r="D1627" s="99" t="s">
        <v>598</v>
      </c>
      <c r="E1627" s="99">
        <v>2</v>
      </c>
      <c r="F1627" s="131"/>
      <c r="G1627" s="130"/>
    </row>
    <row r="1628" spans="1:7" ht="22.5" customHeight="1">
      <c r="A1628" s="140"/>
      <c r="B1628" s="190" t="s">
        <v>722</v>
      </c>
      <c r="C1628" s="200" t="s">
        <v>723</v>
      </c>
      <c r="D1628" s="99" t="s">
        <v>598</v>
      </c>
      <c r="E1628" s="99">
        <v>3</v>
      </c>
      <c r="F1628" s="131"/>
      <c r="G1628" s="130"/>
    </row>
    <row r="1629" spans="1:7" ht="22.5" customHeight="1">
      <c r="A1629" s="140"/>
      <c r="B1629" s="190" t="s">
        <v>618</v>
      </c>
      <c r="C1629" s="200" t="s">
        <v>724</v>
      </c>
      <c r="D1629" s="99"/>
      <c r="E1629" s="99"/>
      <c r="F1629" s="131"/>
      <c r="G1629" s="130"/>
    </row>
    <row r="1630" spans="1:7" ht="22.5" customHeight="1">
      <c r="A1630" s="140"/>
      <c r="B1630" s="190" t="s">
        <v>127</v>
      </c>
      <c r="C1630" s="200" t="s">
        <v>758</v>
      </c>
      <c r="D1630" s="99" t="s">
        <v>46</v>
      </c>
      <c r="E1630" s="99">
        <v>600</v>
      </c>
      <c r="F1630" s="131"/>
      <c r="G1630" s="130"/>
    </row>
    <row r="1631" spans="1:7" ht="22.5" customHeight="1">
      <c r="A1631" s="140"/>
      <c r="B1631" s="190" t="s">
        <v>725</v>
      </c>
      <c r="C1631" s="200" t="s">
        <v>726</v>
      </c>
      <c r="D1631" s="99" t="s">
        <v>62</v>
      </c>
      <c r="E1631" s="99">
        <v>1</v>
      </c>
      <c r="F1631" s="131"/>
      <c r="G1631" s="130"/>
    </row>
    <row r="1632" spans="1:7" ht="22.5" customHeight="1">
      <c r="A1632" s="140"/>
      <c r="B1632" s="190" t="s">
        <v>727</v>
      </c>
      <c r="C1632" s="200" t="s">
        <v>728</v>
      </c>
      <c r="D1632" s="99" t="s">
        <v>114</v>
      </c>
      <c r="E1632" s="99"/>
      <c r="F1632" s="131"/>
      <c r="G1632" s="130"/>
    </row>
    <row r="1633" spans="1:7" ht="22.5" customHeight="1">
      <c r="A1633" s="140"/>
      <c r="B1633" s="190" t="s">
        <v>729</v>
      </c>
      <c r="C1633" s="200" t="s">
        <v>844</v>
      </c>
      <c r="D1633" s="99" t="s">
        <v>46</v>
      </c>
      <c r="E1633" s="99">
        <v>20</v>
      </c>
      <c r="F1633" s="131"/>
      <c r="G1633" s="130"/>
    </row>
    <row r="1634" spans="1:7" ht="22.5" customHeight="1">
      <c r="A1634" s="140"/>
      <c r="B1634" s="190" t="s">
        <v>730</v>
      </c>
      <c r="C1634" s="200" t="s">
        <v>809</v>
      </c>
      <c r="D1634" s="99" t="s">
        <v>95</v>
      </c>
      <c r="E1634" s="99">
        <v>1</v>
      </c>
      <c r="F1634" s="131"/>
      <c r="G1634" s="130"/>
    </row>
    <row r="1635" spans="1:7" ht="22.5" customHeight="1">
      <c r="A1635" s="140"/>
      <c r="B1635" s="190" t="s">
        <v>732</v>
      </c>
      <c r="C1635" s="200" t="s">
        <v>731</v>
      </c>
      <c r="D1635" s="99" t="s">
        <v>95</v>
      </c>
      <c r="E1635" s="99">
        <v>1</v>
      </c>
      <c r="F1635" s="131"/>
      <c r="G1635" s="130"/>
    </row>
    <row r="1636" spans="1:7" ht="22.5" customHeight="1">
      <c r="A1636" s="140"/>
      <c r="B1636" s="190" t="s">
        <v>734</v>
      </c>
      <c r="C1636" s="200" t="s">
        <v>733</v>
      </c>
      <c r="D1636" s="99" t="s">
        <v>46</v>
      </c>
      <c r="E1636" s="99">
        <v>600</v>
      </c>
      <c r="F1636" s="131"/>
      <c r="G1636" s="130"/>
    </row>
    <row r="1637" spans="1:7" ht="22.5" customHeight="1">
      <c r="A1637" s="140"/>
      <c r="B1637" s="190" t="s">
        <v>736</v>
      </c>
      <c r="C1637" s="200" t="s">
        <v>735</v>
      </c>
      <c r="D1637" s="99" t="s">
        <v>95</v>
      </c>
      <c r="E1637" s="99">
        <v>1</v>
      </c>
      <c r="F1637" s="131"/>
      <c r="G1637" s="130"/>
    </row>
    <row r="1638" spans="1:7" ht="22.5" customHeight="1">
      <c r="A1638" s="140"/>
      <c r="B1638" s="190" t="s">
        <v>738</v>
      </c>
      <c r="C1638" s="200" t="s">
        <v>831</v>
      </c>
      <c r="D1638" s="99" t="s">
        <v>95</v>
      </c>
      <c r="E1638" s="99">
        <v>1</v>
      </c>
      <c r="F1638" s="131"/>
      <c r="G1638" s="130"/>
    </row>
    <row r="1639" spans="1:7" ht="22.5" customHeight="1">
      <c r="A1639" s="140"/>
      <c r="B1639" s="190" t="s">
        <v>740</v>
      </c>
      <c r="C1639" s="200" t="s">
        <v>739</v>
      </c>
      <c r="D1639" s="99" t="s">
        <v>95</v>
      </c>
      <c r="E1639" s="99">
        <v>1</v>
      </c>
      <c r="F1639" s="131"/>
      <c r="G1639" s="130"/>
    </row>
    <row r="1640" spans="1:7" ht="22.5" customHeight="1">
      <c r="A1640" s="140"/>
      <c r="B1640" s="190" t="s">
        <v>742</v>
      </c>
      <c r="C1640" s="200" t="s">
        <v>741</v>
      </c>
      <c r="D1640" s="99" t="s">
        <v>95</v>
      </c>
      <c r="E1640" s="99">
        <v>1</v>
      </c>
      <c r="F1640" s="131"/>
      <c r="G1640" s="130"/>
    </row>
    <row r="1641" spans="1:7" ht="22.5" customHeight="1">
      <c r="A1641" s="140"/>
      <c r="B1641" s="190" t="s">
        <v>744</v>
      </c>
      <c r="C1641" s="200" t="s">
        <v>743</v>
      </c>
      <c r="D1641" s="99" t="s">
        <v>95</v>
      </c>
      <c r="E1641" s="99">
        <v>1</v>
      </c>
      <c r="F1641" s="131"/>
      <c r="G1641" s="130"/>
    </row>
    <row r="1642" spans="1:7" ht="22.5" customHeight="1">
      <c r="A1642" s="140"/>
      <c r="B1642" s="190" t="s">
        <v>756</v>
      </c>
      <c r="C1642" s="200" t="s">
        <v>755</v>
      </c>
      <c r="D1642" s="99" t="s">
        <v>62</v>
      </c>
      <c r="E1642" s="99">
        <v>1</v>
      </c>
      <c r="F1642" s="131"/>
      <c r="G1642" s="130"/>
    </row>
    <row r="1643" spans="1:7" ht="22.5" customHeight="1">
      <c r="A1643" s="140"/>
      <c r="B1643" s="190" t="s">
        <v>757</v>
      </c>
      <c r="C1643" s="200" t="s">
        <v>753</v>
      </c>
      <c r="D1643" s="99" t="s">
        <v>62</v>
      </c>
      <c r="E1643" s="99">
        <v>4</v>
      </c>
      <c r="F1643" s="131"/>
      <c r="G1643" s="130"/>
    </row>
    <row r="1644" spans="1:7" ht="22.5" customHeight="1">
      <c r="A1644" s="140"/>
      <c r="B1644" s="148" t="s">
        <v>845</v>
      </c>
      <c r="C1644" s="200" t="s">
        <v>754</v>
      </c>
      <c r="D1644" s="99" t="s">
        <v>62</v>
      </c>
      <c r="E1644" s="99">
        <v>1</v>
      </c>
      <c r="F1644" s="131"/>
      <c r="G1644" s="130"/>
    </row>
    <row r="1645" spans="1:7" ht="22.5" customHeight="1">
      <c r="A1645" s="140" t="s">
        <v>439</v>
      </c>
      <c r="B1645" s="190"/>
      <c r="C1645" s="200" t="s">
        <v>749</v>
      </c>
      <c r="D1645" s="98"/>
      <c r="E1645" s="177"/>
      <c r="F1645" s="131"/>
      <c r="G1645" s="130"/>
    </row>
    <row r="1646" spans="1:7" ht="22.5" customHeight="1">
      <c r="A1646" s="140"/>
      <c r="B1646" s="190"/>
      <c r="C1646" s="200" t="s">
        <v>1175</v>
      </c>
      <c r="D1646" s="98"/>
      <c r="E1646" s="177"/>
      <c r="F1646" s="131"/>
      <c r="G1646" s="130"/>
    </row>
    <row r="1647" spans="1:7" ht="22.5" customHeight="1">
      <c r="A1647" s="140"/>
      <c r="B1647" s="190" t="s">
        <v>611</v>
      </c>
      <c r="C1647" s="200" t="s">
        <v>750</v>
      </c>
      <c r="D1647" s="98" t="s">
        <v>5</v>
      </c>
      <c r="E1647" s="177">
        <v>1</v>
      </c>
      <c r="F1647" s="131"/>
      <c r="G1647" s="130"/>
    </row>
    <row r="1648" spans="1:7" ht="22.5" customHeight="1">
      <c r="A1648" s="140"/>
      <c r="B1648" s="190" t="s">
        <v>612</v>
      </c>
      <c r="C1648" s="200" t="s">
        <v>751</v>
      </c>
      <c r="D1648" s="98" t="s">
        <v>5</v>
      </c>
      <c r="E1648" s="177">
        <v>1</v>
      </c>
      <c r="F1648" s="131"/>
      <c r="G1648" s="130"/>
    </row>
    <row r="1649" spans="1:13" ht="22.5" customHeight="1">
      <c r="A1649" s="140"/>
      <c r="B1649" s="193" t="s">
        <v>613</v>
      </c>
      <c r="C1649" s="196" t="s">
        <v>752</v>
      </c>
      <c r="D1649" s="197" t="s">
        <v>5</v>
      </c>
      <c r="E1649" s="195">
        <v>1</v>
      </c>
      <c r="F1649" s="131"/>
      <c r="G1649" s="130"/>
    </row>
    <row r="1650" spans="1:13" ht="22.5" customHeight="1">
      <c r="B1650" s="193" t="s">
        <v>614</v>
      </c>
      <c r="C1650" s="194" t="s">
        <v>1244</v>
      </c>
      <c r="D1650" s="197" t="s">
        <v>62</v>
      </c>
      <c r="E1650" s="195">
        <v>1</v>
      </c>
      <c r="F1650" s="131"/>
      <c r="G1650" s="130"/>
    </row>
    <row r="1651" spans="1:13" ht="22.5" customHeight="1">
      <c r="A1651" s="202"/>
      <c r="B1651" s="193" t="s">
        <v>615</v>
      </c>
      <c r="C1651" s="194" t="s">
        <v>833</v>
      </c>
      <c r="D1651" s="197" t="s">
        <v>62</v>
      </c>
      <c r="E1651" s="195">
        <v>1</v>
      </c>
      <c r="F1651" s="131"/>
      <c r="G1651" s="130"/>
    </row>
    <row r="1652" spans="1:13" ht="22.5" customHeight="1">
      <c r="A1652" s="181" t="s">
        <v>822</v>
      </c>
      <c r="B1652" s="204"/>
      <c r="C1652" s="194" t="s">
        <v>834</v>
      </c>
      <c r="D1652" s="197"/>
      <c r="E1652" s="195"/>
      <c r="F1652" s="131"/>
      <c r="G1652" s="130"/>
    </row>
    <row r="1653" spans="1:13" ht="22.5" customHeight="1">
      <c r="A1653" s="202"/>
      <c r="B1653" s="204" t="s">
        <v>611</v>
      </c>
      <c r="C1653" s="194" t="s">
        <v>835</v>
      </c>
      <c r="D1653" s="197" t="s">
        <v>832</v>
      </c>
      <c r="E1653" s="195">
        <v>2</v>
      </c>
      <c r="F1653" s="131"/>
      <c r="G1653" s="130"/>
    </row>
    <row r="1654" spans="1:13" ht="22.5" customHeight="1">
      <c r="A1654" s="202"/>
      <c r="B1654" s="204" t="s">
        <v>612</v>
      </c>
      <c r="C1654" s="194" t="s">
        <v>836</v>
      </c>
      <c r="D1654" s="197" t="s">
        <v>832</v>
      </c>
      <c r="E1654" s="195">
        <v>1</v>
      </c>
      <c r="F1654" s="131"/>
      <c r="G1654" s="130"/>
    </row>
    <row r="1655" spans="1:13" ht="22.5" customHeight="1">
      <c r="A1655" s="82" t="s">
        <v>934</v>
      </c>
      <c r="B1655" s="502" t="s">
        <v>921</v>
      </c>
      <c r="C1655" s="502"/>
      <c r="D1655" s="191"/>
      <c r="E1655" s="191"/>
      <c r="F1655" s="131"/>
      <c r="G1655" s="130"/>
    </row>
    <row r="1656" spans="1:13" ht="22.5" customHeight="1">
      <c r="A1656" s="82"/>
      <c r="B1656" s="97" t="s">
        <v>611</v>
      </c>
      <c r="C1656" s="120" t="s">
        <v>922</v>
      </c>
      <c r="D1656" s="63" t="s">
        <v>5</v>
      </c>
      <c r="E1656" s="63">
        <v>1</v>
      </c>
      <c r="F1656" s="131"/>
      <c r="G1656" s="130"/>
    </row>
    <row r="1657" spans="1:13" ht="22.5" customHeight="1">
      <c r="A1657" s="82"/>
      <c r="B1657" s="97" t="s">
        <v>612</v>
      </c>
      <c r="C1657" s="120" t="s">
        <v>923</v>
      </c>
      <c r="D1657" s="63" t="s">
        <v>5</v>
      </c>
      <c r="E1657" s="63">
        <v>1</v>
      </c>
      <c r="F1657" s="131"/>
      <c r="G1657" s="130"/>
    </row>
    <row r="1658" spans="1:13" ht="22.5" customHeight="1">
      <c r="A1658" s="82" t="s">
        <v>935</v>
      </c>
      <c r="B1658" s="532" t="s">
        <v>1150</v>
      </c>
      <c r="C1658" s="533"/>
      <c r="D1658" s="504" t="s">
        <v>114</v>
      </c>
      <c r="E1658" s="505"/>
      <c r="F1658" s="131"/>
      <c r="G1658" s="130"/>
    </row>
    <row r="1659" spans="1:13" ht="22.5" customHeight="1">
      <c r="A1659" s="76" t="s">
        <v>1241</v>
      </c>
      <c r="B1659" s="530" t="s">
        <v>1226</v>
      </c>
      <c r="C1659" s="531"/>
      <c r="D1659" s="103" t="s">
        <v>829</v>
      </c>
      <c r="E1659" s="103">
        <v>10120</v>
      </c>
      <c r="F1659" s="131"/>
      <c r="G1659" s="130"/>
      <c r="M1659" s="150">
        <f>20234.28*0.5</f>
        <v>10117.14</v>
      </c>
    </row>
    <row r="1660" spans="1:13" ht="22.5" customHeight="1">
      <c r="A1660" s="76" t="s">
        <v>1242</v>
      </c>
      <c r="B1660" s="530" t="s">
        <v>1227</v>
      </c>
      <c r="C1660" s="531"/>
      <c r="D1660" s="103" t="s">
        <v>95</v>
      </c>
      <c r="E1660" s="103">
        <v>1</v>
      </c>
      <c r="F1660" s="131"/>
      <c r="G1660" s="130"/>
    </row>
    <row r="1661" spans="1:13" ht="22.5" customHeight="1">
      <c r="A1661" s="76" t="s">
        <v>1243</v>
      </c>
      <c r="B1661" s="530" t="s">
        <v>1228</v>
      </c>
      <c r="C1661" s="531"/>
      <c r="D1661" s="103" t="s">
        <v>95</v>
      </c>
      <c r="E1661" s="103">
        <v>1</v>
      </c>
      <c r="F1661" s="131"/>
      <c r="G1661" s="130"/>
    </row>
    <row r="1662" spans="1:13" ht="22.5" customHeight="1">
      <c r="A1662" s="82" t="s">
        <v>429</v>
      </c>
      <c r="B1662" s="491" t="s">
        <v>227</v>
      </c>
      <c r="C1662" s="491"/>
      <c r="D1662" s="103"/>
      <c r="E1662" s="103"/>
      <c r="F1662" s="131"/>
      <c r="G1662" s="130"/>
    </row>
    <row r="1663" spans="1:13" ht="22.5" customHeight="1">
      <c r="A1663" s="67" t="s">
        <v>440</v>
      </c>
      <c r="B1663" s="489" t="s">
        <v>236</v>
      </c>
      <c r="C1663" s="489"/>
      <c r="D1663" s="103" t="s">
        <v>214</v>
      </c>
      <c r="E1663" s="103">
        <v>1</v>
      </c>
      <c r="F1663" s="131"/>
      <c r="G1663" s="130"/>
    </row>
    <row r="1664" spans="1:13" ht="22.5" customHeight="1">
      <c r="A1664" s="67" t="s">
        <v>441</v>
      </c>
      <c r="B1664" s="489" t="s">
        <v>272</v>
      </c>
      <c r="C1664" s="489"/>
      <c r="D1664" s="103" t="s">
        <v>214</v>
      </c>
      <c r="E1664" s="103">
        <v>1</v>
      </c>
      <c r="F1664" s="131"/>
      <c r="G1664" s="130"/>
    </row>
    <row r="1665" spans="1:9" ht="22.5" customHeight="1">
      <c r="A1665" s="67" t="s">
        <v>442</v>
      </c>
      <c r="B1665" s="530" t="str">
        <f>B600</f>
        <v xml:space="preserve">Complete solar system (1kW solar panel) including 12V VRLA maintenace free battery and other accessories for Substation emergency DC Lighting </v>
      </c>
      <c r="C1665" s="531"/>
      <c r="D1665" s="103" t="s">
        <v>4</v>
      </c>
      <c r="E1665" s="103">
        <v>1</v>
      </c>
      <c r="F1665" s="131"/>
      <c r="G1665" s="130"/>
    </row>
    <row r="1666" spans="1:9" ht="22.5" customHeight="1">
      <c r="A1666" s="82" t="s">
        <v>443</v>
      </c>
      <c r="B1666" s="517" t="s">
        <v>782</v>
      </c>
      <c r="C1666" s="517"/>
      <c r="D1666" s="103"/>
      <c r="E1666" s="103"/>
      <c r="F1666" s="131"/>
      <c r="G1666" s="130"/>
    </row>
    <row r="1667" spans="1:9" ht="22.5" customHeight="1">
      <c r="A1667" s="82" t="s">
        <v>797</v>
      </c>
      <c r="B1667" s="489" t="s">
        <v>229</v>
      </c>
      <c r="C1667" s="489"/>
      <c r="D1667" s="103" t="s">
        <v>214</v>
      </c>
      <c r="E1667" s="103">
        <v>1</v>
      </c>
      <c r="F1667" s="131"/>
      <c r="G1667" s="130"/>
    </row>
    <row r="1668" spans="1:9" ht="22.5" customHeight="1">
      <c r="A1668" s="82" t="s">
        <v>798</v>
      </c>
      <c r="B1668" s="489" t="s">
        <v>767</v>
      </c>
      <c r="C1668" s="489"/>
      <c r="D1668" s="103" t="s">
        <v>214</v>
      </c>
      <c r="E1668" s="103">
        <v>1</v>
      </c>
      <c r="F1668" s="82"/>
      <c r="G1668" s="130"/>
      <c r="H1668" s="82"/>
    </row>
    <row r="1669" spans="1:9" ht="22.5" customHeight="1">
      <c r="A1669" s="82" t="s">
        <v>799</v>
      </c>
      <c r="B1669" s="489" t="s">
        <v>319</v>
      </c>
      <c r="C1669" s="489"/>
      <c r="D1669" s="103" t="s">
        <v>214</v>
      </c>
      <c r="E1669" s="103">
        <v>1</v>
      </c>
      <c r="F1669" s="82"/>
      <c r="G1669" s="130"/>
      <c r="H1669" s="82"/>
    </row>
    <row r="1670" spans="1:9" ht="22.5" customHeight="1">
      <c r="A1670" s="82" t="s">
        <v>800</v>
      </c>
      <c r="B1670" s="489" t="s">
        <v>1178</v>
      </c>
      <c r="C1670" s="489"/>
      <c r="D1670" s="103" t="s">
        <v>95</v>
      </c>
      <c r="E1670" s="103">
        <v>1</v>
      </c>
    </row>
    <row r="1671" spans="1:9" ht="22.5" customHeight="1">
      <c r="A1671" s="153" t="s">
        <v>626</v>
      </c>
      <c r="B1671" s="154"/>
      <c r="C1671" s="155"/>
      <c r="D1671" s="103"/>
      <c r="E1671" s="103"/>
    </row>
    <row r="1672" spans="1:9" ht="22.5" customHeight="1">
      <c r="A1672" s="156" t="s">
        <v>1259</v>
      </c>
      <c r="B1672" s="157"/>
      <c r="C1672" s="158"/>
      <c r="D1672" s="159"/>
      <c r="E1672" s="160"/>
    </row>
    <row r="1673" spans="1:9" s="152" customFormat="1" ht="22.5" customHeight="1">
      <c r="A1673" s="151"/>
      <c r="B1673" s="148"/>
      <c r="C1673" s="151"/>
      <c r="D1673" s="133"/>
      <c r="E1673" s="133"/>
      <c r="F1673" s="205"/>
      <c r="G1673" s="205"/>
      <c r="H1673" s="224"/>
      <c r="I1673" s="139"/>
    </row>
    <row r="1676" spans="1:9" s="133" customFormat="1" ht="35.25" customHeight="1">
      <c r="A1676" s="550" t="s">
        <v>508</v>
      </c>
      <c r="B1676" s="551"/>
      <c r="C1676" s="551"/>
      <c r="D1676" s="551"/>
      <c r="E1676" s="551"/>
      <c r="F1676" s="551"/>
      <c r="G1676" s="551"/>
      <c r="H1676" s="551"/>
      <c r="I1676" s="551"/>
    </row>
    <row r="1677" spans="1:9" s="133" customFormat="1" ht="22.5" customHeight="1">
      <c r="A1677" s="151"/>
      <c r="B1677" s="148"/>
      <c r="C1677" s="151"/>
      <c r="H1677" s="70"/>
      <c r="I1677" s="70"/>
    </row>
    <row r="1678" spans="1:9" ht="22.5" customHeight="1">
      <c r="A1678" s="538" t="s">
        <v>245</v>
      </c>
      <c r="B1678" s="540" t="s">
        <v>246</v>
      </c>
      <c r="C1678" s="541"/>
      <c r="D1678" s="481" t="s">
        <v>1</v>
      </c>
      <c r="E1678" s="547" t="s">
        <v>12</v>
      </c>
      <c r="F1678" s="548" t="s">
        <v>13</v>
      </c>
      <c r="G1678" s="549"/>
      <c r="H1678" s="478" t="s">
        <v>18</v>
      </c>
      <c r="I1678" s="478"/>
    </row>
    <row r="1679" spans="1:9" ht="22.5" customHeight="1">
      <c r="A1679" s="538"/>
      <c r="B1679" s="542"/>
      <c r="C1679" s="543"/>
      <c r="D1679" s="481"/>
      <c r="E1679" s="547"/>
      <c r="F1679" s="5" t="s">
        <v>10</v>
      </c>
      <c r="G1679" s="375" t="s">
        <v>19</v>
      </c>
      <c r="H1679" s="347" t="s">
        <v>10</v>
      </c>
      <c r="I1679" s="347" t="s">
        <v>19</v>
      </c>
    </row>
    <row r="1680" spans="1:9" ht="22.5" customHeight="1">
      <c r="A1680" s="538"/>
      <c r="B1680" s="542"/>
      <c r="C1680" s="543"/>
      <c r="D1680" s="481"/>
      <c r="E1680" s="547"/>
      <c r="F1680" s="5"/>
      <c r="G1680" s="375"/>
      <c r="H1680" s="347" t="s">
        <v>20</v>
      </c>
      <c r="I1680" s="347" t="s">
        <v>20</v>
      </c>
    </row>
    <row r="1681" spans="1:9" ht="22.5" customHeight="1" thickBot="1">
      <c r="A1681" s="539"/>
      <c r="B1681" s="544"/>
      <c r="C1681" s="545"/>
      <c r="D1681" s="546"/>
      <c r="E1681" s="88" t="s">
        <v>15</v>
      </c>
      <c r="F1681" s="12" t="s">
        <v>16</v>
      </c>
      <c r="G1681" s="376" t="s">
        <v>17</v>
      </c>
      <c r="H1681" s="326" t="s">
        <v>22</v>
      </c>
      <c r="I1681" s="326" t="s">
        <v>23</v>
      </c>
    </row>
    <row r="1682" spans="1:9" ht="22.5" customHeight="1">
      <c r="A1682" s="127" t="s">
        <v>582</v>
      </c>
      <c r="B1682" s="534" t="s">
        <v>3</v>
      </c>
      <c r="C1682" s="535"/>
      <c r="D1682" s="535"/>
      <c r="E1682" s="536"/>
      <c r="F1682" s="82"/>
      <c r="G1682" s="130"/>
      <c r="H1682" s="82"/>
    </row>
    <row r="1683" spans="1:9" ht="22.5" customHeight="1">
      <c r="A1683" s="499" t="s">
        <v>581</v>
      </c>
      <c r="B1683" s="500" t="s">
        <v>54</v>
      </c>
      <c r="C1683" s="500"/>
      <c r="D1683" s="64" t="s">
        <v>4</v>
      </c>
      <c r="E1683" s="64">
        <v>4</v>
      </c>
      <c r="F1683" s="82"/>
      <c r="G1683" s="130"/>
      <c r="H1683" s="82"/>
    </row>
    <row r="1684" spans="1:9" ht="22.5" customHeight="1">
      <c r="A1684" s="499"/>
      <c r="B1684" s="71" t="s">
        <v>63</v>
      </c>
      <c r="C1684" s="62" t="s">
        <v>1306</v>
      </c>
      <c r="D1684" s="64" t="s">
        <v>5</v>
      </c>
      <c r="E1684" s="64">
        <v>1</v>
      </c>
      <c r="F1684" s="82"/>
      <c r="G1684" s="130"/>
      <c r="H1684" s="82"/>
    </row>
    <row r="1685" spans="1:9" ht="22.5" customHeight="1">
      <c r="A1685" s="499"/>
      <c r="B1685" s="71" t="s">
        <v>64</v>
      </c>
      <c r="C1685" s="62" t="s">
        <v>1191</v>
      </c>
      <c r="D1685" s="64" t="s">
        <v>4</v>
      </c>
      <c r="E1685" s="64">
        <v>1</v>
      </c>
      <c r="F1685" s="82"/>
      <c r="G1685" s="130"/>
      <c r="H1685" s="82"/>
    </row>
    <row r="1686" spans="1:9" ht="22.5" customHeight="1">
      <c r="A1686" s="499"/>
      <c r="B1686" s="71" t="s">
        <v>65</v>
      </c>
      <c r="C1686" s="62" t="s">
        <v>848</v>
      </c>
      <c r="D1686" s="64" t="s">
        <v>59</v>
      </c>
      <c r="E1686" s="64">
        <v>2</v>
      </c>
      <c r="F1686" s="82"/>
      <c r="G1686" s="130"/>
      <c r="H1686" s="82"/>
    </row>
    <row r="1687" spans="1:9" ht="22.5" customHeight="1">
      <c r="A1687" s="499"/>
      <c r="B1687" s="71" t="s">
        <v>66</v>
      </c>
      <c r="C1687" s="62" t="s">
        <v>50</v>
      </c>
      <c r="D1687" s="64" t="s">
        <v>60</v>
      </c>
      <c r="E1687" s="64">
        <v>2</v>
      </c>
      <c r="F1687" s="82"/>
      <c r="G1687" s="130"/>
      <c r="H1687" s="82"/>
    </row>
    <row r="1688" spans="1:9" ht="22.5" customHeight="1">
      <c r="A1688" s="499"/>
      <c r="B1688" s="71" t="s">
        <v>67</v>
      </c>
      <c r="C1688" s="62" t="s">
        <v>1192</v>
      </c>
      <c r="D1688" s="64" t="s">
        <v>61</v>
      </c>
      <c r="E1688" s="64">
        <v>1</v>
      </c>
      <c r="F1688" s="82"/>
      <c r="G1688" s="130"/>
      <c r="H1688" s="82"/>
    </row>
    <row r="1689" spans="1:9" ht="22.5" customHeight="1">
      <c r="A1689" s="499"/>
      <c r="B1689" s="71" t="s">
        <v>68</v>
      </c>
      <c r="C1689" s="62" t="s">
        <v>1206</v>
      </c>
      <c r="D1689" s="64" t="s">
        <v>62</v>
      </c>
      <c r="E1689" s="64">
        <v>3</v>
      </c>
      <c r="F1689" s="82"/>
      <c r="G1689" s="130"/>
      <c r="H1689" s="82"/>
    </row>
    <row r="1690" spans="1:9" ht="22.5" customHeight="1">
      <c r="A1690" s="499"/>
      <c r="B1690" s="71" t="s">
        <v>69</v>
      </c>
      <c r="C1690" s="62" t="s">
        <v>1214</v>
      </c>
      <c r="D1690" s="64" t="s">
        <v>62</v>
      </c>
      <c r="E1690" s="64">
        <v>3</v>
      </c>
      <c r="F1690" s="82"/>
      <c r="G1690" s="130"/>
      <c r="H1690" s="82"/>
    </row>
    <row r="1691" spans="1:9" ht="22.5" customHeight="1">
      <c r="A1691" s="499"/>
      <c r="B1691" s="537" t="s">
        <v>70</v>
      </c>
      <c r="C1691" s="62" t="s">
        <v>51</v>
      </c>
      <c r="D1691" s="495" t="str">
        <f>D17</f>
        <v>Lot</v>
      </c>
      <c r="E1691" s="495">
        <f>E17</f>
        <v>1</v>
      </c>
      <c r="F1691" s="82"/>
      <c r="G1691" s="130"/>
      <c r="H1691" s="82"/>
    </row>
    <row r="1692" spans="1:9" ht="22.5" customHeight="1">
      <c r="A1692" s="499"/>
      <c r="B1692" s="537"/>
      <c r="C1692" s="62" t="str">
        <f>C18</f>
        <v xml:space="preserve">The Length of GIL shall be different for different bay as per actual design </v>
      </c>
      <c r="D1692" s="495"/>
      <c r="E1692" s="495"/>
      <c r="F1692" s="82"/>
      <c r="G1692" s="130"/>
      <c r="H1692" s="82"/>
    </row>
    <row r="1693" spans="1:9" ht="22.5" customHeight="1">
      <c r="A1693" s="499"/>
      <c r="B1693" s="71" t="s">
        <v>71</v>
      </c>
      <c r="C1693" s="62" t="s">
        <v>52</v>
      </c>
      <c r="D1693" s="64" t="s">
        <v>48</v>
      </c>
      <c r="E1693" s="64">
        <v>1</v>
      </c>
      <c r="F1693" s="82"/>
      <c r="G1693" s="130"/>
      <c r="H1693" s="82"/>
    </row>
    <row r="1694" spans="1:9" ht="22.5" customHeight="1">
      <c r="A1694" s="499"/>
      <c r="B1694" s="71" t="s">
        <v>72</v>
      </c>
      <c r="C1694" s="62" t="s">
        <v>53</v>
      </c>
      <c r="D1694" s="64" t="s">
        <v>5</v>
      </c>
      <c r="E1694" s="64">
        <v>1</v>
      </c>
      <c r="F1694" s="82"/>
      <c r="G1694" s="130"/>
      <c r="H1694" s="82"/>
    </row>
    <row r="1695" spans="1:9" ht="22.5" customHeight="1">
      <c r="A1695" s="64" t="s">
        <v>574</v>
      </c>
      <c r="B1695" s="562" t="s">
        <v>55</v>
      </c>
      <c r="C1695" s="562"/>
      <c r="D1695" s="495" t="s">
        <v>114</v>
      </c>
      <c r="E1695" s="495"/>
      <c r="F1695" s="82"/>
      <c r="G1695" s="130"/>
      <c r="H1695" s="82"/>
    </row>
    <row r="1696" spans="1:9" ht="22.5" customHeight="1">
      <c r="A1696" s="64" t="s">
        <v>575</v>
      </c>
      <c r="B1696" s="502" t="s">
        <v>76</v>
      </c>
      <c r="C1696" s="502"/>
      <c r="D1696" s="495" t="s">
        <v>114</v>
      </c>
      <c r="E1696" s="495"/>
      <c r="F1696" s="82"/>
      <c r="G1696" s="130"/>
      <c r="H1696" s="82"/>
    </row>
    <row r="1697" spans="1:8" ht="22.5" customHeight="1">
      <c r="A1697" s="64" t="s">
        <v>576</v>
      </c>
      <c r="B1697" s="502" t="s">
        <v>78</v>
      </c>
      <c r="C1697" s="502"/>
      <c r="D1697" s="495" t="s">
        <v>114</v>
      </c>
      <c r="E1697" s="495"/>
      <c r="F1697" s="82"/>
      <c r="G1697" s="130"/>
      <c r="H1697" s="82"/>
    </row>
    <row r="1698" spans="1:8" ht="22.5" customHeight="1">
      <c r="A1698" s="64" t="s">
        <v>577</v>
      </c>
      <c r="B1698" s="502" t="s">
        <v>1301</v>
      </c>
      <c r="C1698" s="502"/>
      <c r="D1698" s="64" t="s">
        <v>62</v>
      </c>
      <c r="E1698" s="64">
        <v>12</v>
      </c>
      <c r="F1698" s="82"/>
      <c r="G1698" s="130"/>
      <c r="H1698" s="82"/>
    </row>
    <row r="1699" spans="1:8" ht="22.5" customHeight="1">
      <c r="A1699" s="64" t="s">
        <v>578</v>
      </c>
      <c r="B1699" s="502" t="s">
        <v>83</v>
      </c>
      <c r="C1699" s="502"/>
      <c r="D1699" s="70"/>
      <c r="E1699" s="70"/>
      <c r="F1699" s="82"/>
      <c r="G1699" s="130"/>
      <c r="H1699" s="82"/>
    </row>
    <row r="1700" spans="1:8" ht="22.5" customHeight="1">
      <c r="A1700" s="82"/>
      <c r="B1700" s="97" t="s">
        <v>63</v>
      </c>
      <c r="C1700" s="120" t="s">
        <v>134</v>
      </c>
      <c r="D1700" s="64" t="s">
        <v>5</v>
      </c>
      <c r="E1700" s="64">
        <v>1</v>
      </c>
      <c r="F1700" s="82"/>
      <c r="G1700" s="130"/>
      <c r="H1700" s="82"/>
    </row>
    <row r="1701" spans="1:8" ht="22.5" customHeight="1">
      <c r="A1701" s="82"/>
      <c r="B1701" s="97" t="s">
        <v>122</v>
      </c>
      <c r="C1701" s="120" t="s">
        <v>135</v>
      </c>
      <c r="D1701" s="64" t="s">
        <v>5</v>
      </c>
      <c r="E1701" s="64">
        <v>1</v>
      </c>
      <c r="F1701" s="82"/>
      <c r="G1701" s="130"/>
      <c r="H1701" s="82"/>
    </row>
    <row r="1702" spans="1:8" ht="22.5" customHeight="1">
      <c r="A1702" s="82" t="s">
        <v>579</v>
      </c>
      <c r="B1702" s="502" t="s">
        <v>87</v>
      </c>
      <c r="C1702" s="502"/>
      <c r="D1702" s="70"/>
      <c r="E1702" s="70"/>
      <c r="F1702" s="82"/>
      <c r="G1702" s="130"/>
      <c r="H1702" s="82"/>
    </row>
    <row r="1703" spans="1:8" ht="22.5" customHeight="1">
      <c r="A1703" s="82"/>
      <c r="B1703" s="97" t="s">
        <v>120</v>
      </c>
      <c r="C1703" s="120" t="s">
        <v>121</v>
      </c>
      <c r="D1703" s="64" t="s">
        <v>5</v>
      </c>
      <c r="E1703" s="64">
        <v>1</v>
      </c>
      <c r="F1703" s="82"/>
      <c r="G1703" s="130"/>
      <c r="H1703" s="82"/>
    </row>
    <row r="1704" spans="1:8" ht="22.5" customHeight="1">
      <c r="A1704" s="82"/>
      <c r="B1704" s="97" t="s">
        <v>122</v>
      </c>
      <c r="C1704" s="120" t="s">
        <v>123</v>
      </c>
      <c r="D1704" s="64" t="s">
        <v>5</v>
      </c>
      <c r="E1704" s="64">
        <v>1</v>
      </c>
      <c r="F1704" s="82"/>
      <c r="G1704" s="130"/>
      <c r="H1704" s="82"/>
    </row>
    <row r="1705" spans="1:8" ht="22.5" customHeight="1">
      <c r="A1705" s="82"/>
      <c r="B1705" s="97" t="s">
        <v>122</v>
      </c>
      <c r="C1705" s="120" t="s">
        <v>124</v>
      </c>
      <c r="D1705" s="64" t="s">
        <v>5</v>
      </c>
      <c r="E1705" s="64">
        <v>1</v>
      </c>
      <c r="F1705" s="82"/>
      <c r="G1705" s="130"/>
      <c r="H1705" s="82"/>
    </row>
    <row r="1706" spans="1:8" ht="22.5" customHeight="1">
      <c r="A1706" s="82"/>
      <c r="B1706" s="97" t="s">
        <v>66</v>
      </c>
      <c r="C1706" s="120" t="s">
        <v>125</v>
      </c>
      <c r="D1706" s="64" t="s">
        <v>5</v>
      </c>
      <c r="E1706" s="64">
        <v>1</v>
      </c>
      <c r="F1706" s="82"/>
      <c r="G1706" s="130"/>
      <c r="H1706" s="82"/>
    </row>
    <row r="1707" spans="1:8" ht="22.5" customHeight="1">
      <c r="A1707" s="82" t="s">
        <v>580</v>
      </c>
      <c r="B1707" s="502" t="s">
        <v>126</v>
      </c>
      <c r="C1707" s="502"/>
      <c r="D1707" s="64"/>
      <c r="E1707" s="64"/>
      <c r="F1707" s="82"/>
      <c r="G1707" s="130"/>
      <c r="H1707" s="82"/>
    </row>
    <row r="1708" spans="1:8" ht="22.5" customHeight="1">
      <c r="A1708" s="82"/>
      <c r="B1708" s="97" t="s">
        <v>127</v>
      </c>
      <c r="C1708" s="120" t="s">
        <v>129</v>
      </c>
      <c r="D1708" s="64"/>
      <c r="E1708" s="64"/>
      <c r="F1708" s="82"/>
      <c r="G1708" s="130"/>
      <c r="H1708" s="82"/>
    </row>
    <row r="1709" spans="1:8" ht="22.5" customHeight="1">
      <c r="A1709" s="82"/>
      <c r="B1709" s="97" t="s">
        <v>63</v>
      </c>
      <c r="C1709" s="62" t="s">
        <v>128</v>
      </c>
      <c r="D1709" s="64" t="s">
        <v>62</v>
      </c>
      <c r="E1709" s="64">
        <f>E1683+1</f>
        <v>5</v>
      </c>
      <c r="F1709" s="82"/>
      <c r="G1709" s="130"/>
      <c r="H1709" s="82"/>
    </row>
    <row r="1710" spans="1:8" ht="22.5" customHeight="1">
      <c r="A1710" s="82"/>
      <c r="B1710" s="97" t="s">
        <v>64</v>
      </c>
      <c r="C1710" s="62" t="s">
        <v>88</v>
      </c>
      <c r="D1710" s="64" t="s">
        <v>62</v>
      </c>
      <c r="E1710" s="64">
        <f>E1683</f>
        <v>4</v>
      </c>
      <c r="F1710" s="82"/>
      <c r="G1710" s="130"/>
      <c r="H1710" s="82"/>
    </row>
    <row r="1711" spans="1:8" ht="22.5" customHeight="1">
      <c r="A1711" s="82"/>
      <c r="B1711" s="97" t="s">
        <v>65</v>
      </c>
      <c r="C1711" s="62" t="s">
        <v>138</v>
      </c>
      <c r="D1711" s="64" t="s">
        <v>5</v>
      </c>
      <c r="E1711" s="64">
        <v>1</v>
      </c>
      <c r="F1711" s="82"/>
      <c r="G1711" s="130"/>
      <c r="H1711" s="82"/>
    </row>
    <row r="1712" spans="1:8" ht="22.5" customHeight="1">
      <c r="A1712" s="82"/>
      <c r="B1712" s="97" t="s">
        <v>130</v>
      </c>
      <c r="C1712" s="62" t="s">
        <v>131</v>
      </c>
      <c r="D1712" s="64"/>
      <c r="E1712" s="64"/>
      <c r="F1712" s="82"/>
      <c r="G1712" s="130"/>
      <c r="H1712" s="82"/>
    </row>
    <row r="1713" spans="1:8" ht="22.5" customHeight="1">
      <c r="A1713" s="82"/>
      <c r="B1713" s="97" t="s">
        <v>63</v>
      </c>
      <c r="C1713" s="62" t="s">
        <v>132</v>
      </c>
      <c r="D1713" s="64" t="s">
        <v>62</v>
      </c>
      <c r="E1713" s="64">
        <f>E1698</f>
        <v>12</v>
      </c>
      <c r="F1713" s="82"/>
      <c r="G1713" s="130"/>
      <c r="H1713" s="82"/>
    </row>
    <row r="1714" spans="1:8" ht="22.5" customHeight="1">
      <c r="A1714" s="82"/>
      <c r="B1714" s="97" t="s">
        <v>64</v>
      </c>
      <c r="C1714" s="62" t="s">
        <v>133</v>
      </c>
      <c r="D1714" s="64"/>
      <c r="E1714" s="64" t="s">
        <v>114</v>
      </c>
      <c r="F1714" s="82"/>
      <c r="G1714" s="130"/>
      <c r="H1714" s="82"/>
    </row>
    <row r="1715" spans="1:8" ht="22.5" customHeight="1">
      <c r="A1715" s="135" t="s">
        <v>570</v>
      </c>
      <c r="B1715" s="498" t="s">
        <v>89</v>
      </c>
      <c r="C1715" s="498"/>
      <c r="D1715" s="498"/>
      <c r="E1715" s="498"/>
      <c r="F1715" s="82"/>
      <c r="G1715" s="130"/>
      <c r="H1715" s="82"/>
    </row>
    <row r="1716" spans="1:8" ht="22.5" customHeight="1">
      <c r="A1716" s="131"/>
      <c r="B1716" s="71"/>
      <c r="C1716" s="206" t="s">
        <v>114</v>
      </c>
      <c r="D1716" s="70"/>
      <c r="E1716" s="70"/>
      <c r="F1716" s="82"/>
      <c r="G1716" s="130"/>
      <c r="H1716" s="82"/>
    </row>
    <row r="1717" spans="1:8" ht="22.5" customHeight="1">
      <c r="A1717" s="135" t="s">
        <v>572</v>
      </c>
      <c r="B1717" s="498" t="s">
        <v>571</v>
      </c>
      <c r="C1717" s="498"/>
      <c r="D1717" s="64"/>
      <c r="E1717" s="64"/>
      <c r="F1717" s="82"/>
      <c r="G1717" s="130"/>
      <c r="H1717" s="82"/>
    </row>
    <row r="1718" spans="1:8" ht="22.5" customHeight="1">
      <c r="A1718" s="131"/>
      <c r="B1718" s="96"/>
      <c r="C1718" s="206" t="s">
        <v>114</v>
      </c>
      <c r="D1718" s="207"/>
      <c r="E1718" s="64"/>
      <c r="F1718" s="82"/>
      <c r="G1718" s="130"/>
      <c r="H1718" s="82"/>
    </row>
    <row r="1719" spans="1:8" ht="22.5" customHeight="1">
      <c r="A1719" s="136" t="s">
        <v>573</v>
      </c>
      <c r="B1719" s="137"/>
      <c r="C1719" s="136" t="s">
        <v>8</v>
      </c>
      <c r="D1719" s="64"/>
      <c r="E1719" s="64"/>
      <c r="F1719" s="82"/>
      <c r="G1719" s="130"/>
      <c r="H1719" s="82"/>
    </row>
    <row r="1720" spans="1:8" ht="22.5" customHeight="1">
      <c r="A1720" s="64"/>
      <c r="B1720" s="71"/>
      <c r="C1720" s="62" t="s">
        <v>114</v>
      </c>
      <c r="D1720" s="64"/>
      <c r="E1720" s="64"/>
      <c r="F1720" s="82"/>
      <c r="G1720" s="130"/>
      <c r="H1720" s="82"/>
    </row>
    <row r="1721" spans="1:8" ht="22.5" customHeight="1">
      <c r="A1721" s="64"/>
      <c r="B1721" s="71"/>
      <c r="C1721" s="62"/>
      <c r="D1721" s="64"/>
      <c r="E1721" s="64"/>
      <c r="F1721" s="82"/>
      <c r="G1721" s="130"/>
      <c r="H1721" s="82"/>
    </row>
    <row r="1722" spans="1:8" ht="22.5" customHeight="1">
      <c r="A1722" s="136" t="s">
        <v>564</v>
      </c>
      <c r="B1722" s="496" t="s">
        <v>139</v>
      </c>
      <c r="C1722" s="496"/>
      <c r="D1722" s="496"/>
      <c r="E1722" s="496"/>
      <c r="F1722" s="82"/>
      <c r="G1722" s="130"/>
      <c r="H1722" s="82"/>
    </row>
    <row r="1723" spans="1:8" ht="22.5" customHeight="1">
      <c r="A1723" s="64"/>
      <c r="B1723" s="71"/>
      <c r="C1723" s="500" t="s">
        <v>193</v>
      </c>
      <c r="D1723" s="500"/>
      <c r="E1723" s="500"/>
      <c r="F1723" s="82"/>
      <c r="G1723" s="130"/>
      <c r="H1723" s="82"/>
    </row>
    <row r="1724" spans="1:8" ht="22.5" customHeight="1">
      <c r="A1724" s="68" t="s">
        <v>565</v>
      </c>
      <c r="B1724" s="71"/>
      <c r="C1724" s="62" t="s">
        <v>185</v>
      </c>
      <c r="D1724" s="64" t="s">
        <v>48</v>
      </c>
      <c r="E1724" s="64">
        <v>4</v>
      </c>
      <c r="F1724" s="82"/>
      <c r="G1724" s="130"/>
      <c r="H1724" s="82"/>
    </row>
    <row r="1725" spans="1:8" ht="22.5" customHeight="1">
      <c r="A1725" s="68"/>
      <c r="B1725" s="71"/>
      <c r="C1725" s="69" t="s">
        <v>1154</v>
      </c>
      <c r="D1725" s="64"/>
      <c r="E1725" s="64"/>
      <c r="F1725" s="82"/>
      <c r="G1725" s="130"/>
      <c r="H1725" s="82"/>
    </row>
    <row r="1726" spans="1:8" ht="22.5" customHeight="1">
      <c r="A1726" s="68"/>
      <c r="B1726" s="71" t="s">
        <v>127</v>
      </c>
      <c r="C1726" s="62" t="s">
        <v>184</v>
      </c>
      <c r="D1726" s="64" t="s">
        <v>48</v>
      </c>
      <c r="E1726" s="64">
        <v>1</v>
      </c>
      <c r="F1726" s="82"/>
      <c r="G1726" s="130"/>
      <c r="H1726" s="82"/>
    </row>
    <row r="1727" spans="1:8" ht="22.5" customHeight="1">
      <c r="A1727" s="179"/>
      <c r="B1727" s="71" t="s">
        <v>130</v>
      </c>
      <c r="C1727" s="62" t="s">
        <v>857</v>
      </c>
      <c r="D1727" s="64" t="s">
        <v>48</v>
      </c>
      <c r="E1727" s="64">
        <v>2</v>
      </c>
      <c r="F1727" s="82"/>
      <c r="G1727" s="130"/>
      <c r="H1727" s="82"/>
    </row>
    <row r="1728" spans="1:8" ht="22.5" customHeight="1">
      <c r="A1728" s="179"/>
      <c r="B1728" s="71" t="s">
        <v>177</v>
      </c>
      <c r="C1728" s="62" t="s">
        <v>885</v>
      </c>
      <c r="D1728" s="64" t="s">
        <v>48</v>
      </c>
      <c r="E1728" s="64">
        <v>1</v>
      </c>
      <c r="F1728" s="82"/>
      <c r="G1728" s="130"/>
      <c r="H1728" s="82"/>
    </row>
    <row r="1729" spans="1:8" ht="22.5" customHeight="1">
      <c r="A1729" s="68"/>
      <c r="B1729" s="71" t="s">
        <v>180</v>
      </c>
      <c r="C1729" s="62" t="s">
        <v>1153</v>
      </c>
      <c r="D1729" s="64" t="s">
        <v>48</v>
      </c>
      <c r="E1729" s="64">
        <v>1</v>
      </c>
      <c r="F1729" s="82"/>
      <c r="G1729" s="130"/>
      <c r="H1729" s="82"/>
    </row>
    <row r="1730" spans="1:8" ht="22.5" customHeight="1">
      <c r="A1730" s="68" t="s">
        <v>566</v>
      </c>
      <c r="B1730" s="71"/>
      <c r="C1730" s="62" t="s">
        <v>114</v>
      </c>
      <c r="D1730" s="64"/>
      <c r="E1730" s="64"/>
      <c r="F1730" s="82"/>
      <c r="G1730" s="130"/>
      <c r="H1730" s="82"/>
    </row>
    <row r="1731" spans="1:8" ht="22.5" customHeight="1">
      <c r="A1731" s="68" t="s">
        <v>567</v>
      </c>
      <c r="B1731" s="71"/>
      <c r="C1731" s="62" t="s">
        <v>114</v>
      </c>
      <c r="D1731" s="64"/>
      <c r="E1731" s="64"/>
      <c r="F1731" s="82"/>
      <c r="G1731" s="130"/>
      <c r="H1731" s="82"/>
    </row>
    <row r="1732" spans="1:8" ht="22.5" customHeight="1">
      <c r="A1732" s="68" t="s">
        <v>568</v>
      </c>
      <c r="B1732" s="71"/>
      <c r="C1732" s="62" t="s">
        <v>516</v>
      </c>
      <c r="D1732" s="64" t="s">
        <v>95</v>
      </c>
      <c r="E1732" s="64">
        <v>1</v>
      </c>
      <c r="F1732" s="82"/>
      <c r="G1732" s="130"/>
      <c r="H1732" s="82"/>
    </row>
    <row r="1733" spans="1:8" ht="22.5" customHeight="1">
      <c r="A1733" s="68"/>
      <c r="B1733" s="71"/>
      <c r="C1733" s="69" t="s">
        <v>1154</v>
      </c>
      <c r="D1733" s="64"/>
      <c r="E1733" s="64"/>
      <c r="F1733" s="82"/>
      <c r="G1733" s="130"/>
      <c r="H1733" s="82"/>
    </row>
    <row r="1734" spans="1:8" ht="22.5" customHeight="1">
      <c r="A1734" s="68"/>
      <c r="B1734" s="71" t="s">
        <v>127</v>
      </c>
      <c r="C1734" s="62" t="s">
        <v>184</v>
      </c>
      <c r="D1734" s="64" t="s">
        <v>44</v>
      </c>
      <c r="E1734" s="64"/>
      <c r="F1734" s="82"/>
      <c r="G1734" s="130"/>
      <c r="H1734" s="82"/>
    </row>
    <row r="1735" spans="1:8" ht="22.5" customHeight="1">
      <c r="A1735" s="68"/>
      <c r="B1735" s="71" t="s">
        <v>130</v>
      </c>
      <c r="C1735" s="62" t="s">
        <v>678</v>
      </c>
      <c r="D1735" s="64"/>
      <c r="E1735" s="64"/>
      <c r="F1735" s="82"/>
      <c r="G1735" s="130"/>
      <c r="H1735" s="82"/>
    </row>
    <row r="1736" spans="1:8" ht="22.5" customHeight="1">
      <c r="A1736" s="68"/>
      <c r="B1736" s="71" t="s">
        <v>611</v>
      </c>
      <c r="C1736" s="62" t="s">
        <v>980</v>
      </c>
      <c r="D1736" s="64" t="s">
        <v>48</v>
      </c>
      <c r="E1736" s="64">
        <v>1</v>
      </c>
      <c r="F1736" s="82"/>
      <c r="G1736" s="130"/>
      <c r="H1736" s="82"/>
    </row>
    <row r="1737" spans="1:8" ht="22.5" customHeight="1">
      <c r="A1737" s="68"/>
      <c r="B1737" s="71" t="s">
        <v>612</v>
      </c>
      <c r="C1737" s="62" t="s">
        <v>978</v>
      </c>
      <c r="D1737" s="64" t="s">
        <v>48</v>
      </c>
      <c r="E1737" s="64">
        <f>E1724</f>
        <v>4</v>
      </c>
      <c r="F1737" s="82"/>
      <c r="G1737" s="130"/>
      <c r="H1737" s="82"/>
    </row>
    <row r="1738" spans="1:8" ht="22.5" customHeight="1">
      <c r="A1738" s="68"/>
      <c r="B1738" s="71" t="s">
        <v>177</v>
      </c>
      <c r="C1738" s="62" t="s">
        <v>1155</v>
      </c>
      <c r="D1738" s="64" t="s">
        <v>48</v>
      </c>
      <c r="E1738" s="64">
        <v>1</v>
      </c>
      <c r="F1738" s="82"/>
      <c r="G1738" s="130"/>
      <c r="H1738" s="82"/>
    </row>
    <row r="1739" spans="1:8" ht="22.5" customHeight="1">
      <c r="A1739" s="68"/>
      <c r="B1739" s="71" t="s">
        <v>180</v>
      </c>
      <c r="C1739" s="62" t="s">
        <v>979</v>
      </c>
      <c r="D1739" s="64" t="s">
        <v>95</v>
      </c>
      <c r="E1739" s="64">
        <v>1</v>
      </c>
      <c r="F1739" s="82"/>
      <c r="G1739" s="130"/>
      <c r="H1739" s="82"/>
    </row>
    <row r="1740" spans="1:8" ht="22.5" customHeight="1">
      <c r="A1740" s="68" t="s">
        <v>569</v>
      </c>
      <c r="B1740" s="71"/>
      <c r="C1740" s="62" t="s">
        <v>142</v>
      </c>
      <c r="D1740" s="64"/>
      <c r="E1740" s="64"/>
      <c r="F1740" s="82"/>
      <c r="G1740" s="130"/>
      <c r="H1740" s="82"/>
    </row>
    <row r="1741" spans="1:8" ht="22.5" customHeight="1">
      <c r="A1741" s="68"/>
      <c r="B1741" s="71" t="s">
        <v>127</v>
      </c>
      <c r="C1741" s="62" t="s">
        <v>188</v>
      </c>
      <c r="D1741" s="64" t="s">
        <v>62</v>
      </c>
      <c r="E1741" s="64">
        <f>E1724*2</f>
        <v>8</v>
      </c>
      <c r="F1741" s="82"/>
      <c r="G1741" s="130"/>
      <c r="H1741" s="82"/>
    </row>
    <row r="1742" spans="1:8" ht="22.5" customHeight="1">
      <c r="A1742" s="68"/>
      <c r="B1742" s="71" t="s">
        <v>130</v>
      </c>
      <c r="C1742" s="62" t="s">
        <v>1157</v>
      </c>
      <c r="D1742" s="64" t="s">
        <v>95</v>
      </c>
      <c r="E1742" s="64">
        <v>1</v>
      </c>
      <c r="F1742" s="82"/>
      <c r="G1742" s="130"/>
      <c r="H1742" s="82"/>
    </row>
    <row r="1743" spans="1:8" ht="22.5" customHeight="1">
      <c r="A1743" s="68"/>
      <c r="B1743" s="500" t="s">
        <v>143</v>
      </c>
      <c r="C1743" s="500"/>
      <c r="D1743" s="500"/>
      <c r="E1743" s="500"/>
      <c r="F1743" s="82"/>
      <c r="G1743" s="130"/>
      <c r="H1743" s="82"/>
    </row>
    <row r="1744" spans="1:8" ht="22.5" customHeight="1">
      <c r="A1744" s="68"/>
      <c r="B1744" s="71"/>
      <c r="C1744" s="62" t="s">
        <v>114</v>
      </c>
      <c r="D1744" s="64"/>
      <c r="E1744" s="64"/>
      <c r="F1744" s="82"/>
      <c r="G1744" s="130"/>
      <c r="H1744" s="82"/>
    </row>
    <row r="1745" spans="1:8" ht="22.5" customHeight="1">
      <c r="A1745" s="64"/>
      <c r="B1745" s="71"/>
      <c r="C1745" s="69" t="s">
        <v>147</v>
      </c>
      <c r="D1745" s="64"/>
      <c r="E1745" s="64"/>
      <c r="F1745" s="82"/>
      <c r="G1745" s="130"/>
      <c r="H1745" s="82"/>
    </row>
    <row r="1746" spans="1:8" ht="22.5" customHeight="1">
      <c r="A1746" s="64"/>
      <c r="B1746" s="71"/>
      <c r="C1746" s="69" t="s">
        <v>114</v>
      </c>
      <c r="D1746" s="64"/>
      <c r="E1746" s="64"/>
      <c r="F1746" s="82"/>
      <c r="G1746" s="130"/>
      <c r="H1746" s="82"/>
    </row>
    <row r="1747" spans="1:8" ht="22.5" customHeight="1">
      <c r="A1747" s="68" t="s">
        <v>569</v>
      </c>
      <c r="B1747" s="500" t="s">
        <v>163</v>
      </c>
      <c r="C1747" s="500"/>
      <c r="D1747" s="70"/>
      <c r="E1747" s="64"/>
      <c r="F1747" s="82"/>
      <c r="G1747" s="130"/>
      <c r="H1747" s="82"/>
    </row>
    <row r="1748" spans="1:8" ht="22.5" customHeight="1">
      <c r="A1748" s="64"/>
      <c r="B1748" s="71" t="s">
        <v>63</v>
      </c>
      <c r="C1748" s="62" t="s">
        <v>164</v>
      </c>
      <c r="D1748" s="70"/>
      <c r="E1748" s="64"/>
      <c r="F1748" s="82"/>
      <c r="G1748" s="130"/>
      <c r="H1748" s="82"/>
    </row>
    <row r="1749" spans="1:8" ht="22.5" customHeight="1">
      <c r="A1749" s="64"/>
      <c r="B1749" s="71" t="s">
        <v>127</v>
      </c>
      <c r="C1749" s="62" t="s">
        <v>192</v>
      </c>
      <c r="D1749" s="64" t="s">
        <v>62</v>
      </c>
      <c r="E1749" s="64">
        <v>4</v>
      </c>
      <c r="F1749" s="82"/>
      <c r="G1749" s="130"/>
      <c r="H1749" s="82"/>
    </row>
    <row r="1750" spans="1:8" ht="22.5" customHeight="1">
      <c r="A1750" s="64"/>
      <c r="B1750" s="71" t="s">
        <v>130</v>
      </c>
      <c r="C1750" s="62" t="s">
        <v>174</v>
      </c>
      <c r="D1750" s="64" t="s">
        <v>62</v>
      </c>
      <c r="E1750" s="64" t="s">
        <v>114</v>
      </c>
      <c r="F1750" s="82"/>
      <c r="G1750" s="130"/>
      <c r="H1750" s="82"/>
    </row>
    <row r="1751" spans="1:8" ht="22.5" customHeight="1">
      <c r="A1751" s="64"/>
      <c r="B1751" s="71" t="s">
        <v>177</v>
      </c>
      <c r="C1751" s="62" t="s">
        <v>695</v>
      </c>
      <c r="D1751" s="64" t="s">
        <v>62</v>
      </c>
      <c r="E1751" s="64" t="s">
        <v>114</v>
      </c>
      <c r="F1751" s="82"/>
      <c r="G1751" s="130"/>
      <c r="H1751" s="82"/>
    </row>
    <row r="1752" spans="1:8" ht="22.5" customHeight="1">
      <c r="A1752" s="64"/>
      <c r="B1752" s="71" t="s">
        <v>64</v>
      </c>
      <c r="C1752" s="62" t="s">
        <v>863</v>
      </c>
      <c r="D1752" s="64" t="s">
        <v>4</v>
      </c>
      <c r="E1752" s="64" t="s">
        <v>114</v>
      </c>
      <c r="F1752" s="82"/>
      <c r="G1752" s="130"/>
      <c r="H1752" s="82"/>
    </row>
    <row r="1753" spans="1:8" ht="22.5" customHeight="1">
      <c r="A1753" s="64"/>
      <c r="B1753" s="71" t="s">
        <v>65</v>
      </c>
      <c r="C1753" s="62" t="s">
        <v>696</v>
      </c>
      <c r="D1753" s="64" t="s">
        <v>5</v>
      </c>
      <c r="E1753" s="64">
        <v>1</v>
      </c>
      <c r="F1753" s="82"/>
      <c r="G1753" s="130"/>
      <c r="H1753" s="82"/>
    </row>
    <row r="1754" spans="1:8" ht="22.5" customHeight="1">
      <c r="A1754" s="64"/>
      <c r="B1754" s="71" t="s">
        <v>66</v>
      </c>
      <c r="C1754" s="62" t="s">
        <v>167</v>
      </c>
      <c r="D1754" s="64" t="s">
        <v>4</v>
      </c>
      <c r="E1754" s="64" t="s">
        <v>114</v>
      </c>
      <c r="F1754" s="82"/>
      <c r="G1754" s="130"/>
      <c r="H1754" s="82"/>
    </row>
    <row r="1755" spans="1:8" ht="22.5" customHeight="1">
      <c r="A1755" s="64"/>
      <c r="B1755" s="71" t="s">
        <v>67</v>
      </c>
      <c r="C1755" s="67" t="s">
        <v>864</v>
      </c>
      <c r="D1755" s="64" t="s">
        <v>4</v>
      </c>
      <c r="E1755" s="64" t="s">
        <v>114</v>
      </c>
      <c r="F1755" s="82"/>
      <c r="G1755" s="130"/>
      <c r="H1755" s="82"/>
    </row>
    <row r="1756" spans="1:8" ht="22.5" customHeight="1">
      <c r="A1756" s="64"/>
      <c r="B1756" s="71" t="s">
        <v>74</v>
      </c>
      <c r="C1756" s="62" t="s">
        <v>662</v>
      </c>
      <c r="D1756" s="64" t="s">
        <v>4</v>
      </c>
      <c r="E1756" s="64" t="s">
        <v>114</v>
      </c>
      <c r="F1756" s="82"/>
      <c r="G1756" s="130"/>
      <c r="H1756" s="82"/>
    </row>
    <row r="1757" spans="1:8" ht="22.5" customHeight="1">
      <c r="A1757" s="64"/>
      <c r="B1757" s="71" t="s">
        <v>69</v>
      </c>
      <c r="C1757" s="62" t="s">
        <v>663</v>
      </c>
      <c r="D1757" s="64" t="s">
        <v>4</v>
      </c>
      <c r="E1757" s="64" t="s">
        <v>114</v>
      </c>
      <c r="F1757" s="82"/>
      <c r="G1757" s="130"/>
      <c r="H1757" s="82"/>
    </row>
    <row r="1758" spans="1:8" ht="22.5" customHeight="1">
      <c r="A1758" s="64"/>
      <c r="B1758" s="71" t="s">
        <v>70</v>
      </c>
      <c r="C1758" s="62" t="s">
        <v>708</v>
      </c>
      <c r="D1758" s="64" t="s">
        <v>62</v>
      </c>
      <c r="E1758" s="64" t="s">
        <v>114</v>
      </c>
      <c r="F1758" s="82"/>
      <c r="G1758" s="130"/>
      <c r="H1758" s="82"/>
    </row>
    <row r="1759" spans="1:8" ht="22.5" customHeight="1">
      <c r="A1759" s="64"/>
      <c r="B1759" s="71" t="s">
        <v>175</v>
      </c>
      <c r="C1759" s="62" t="s">
        <v>768</v>
      </c>
      <c r="D1759" s="64" t="s">
        <v>5</v>
      </c>
      <c r="E1759" s="64">
        <v>1</v>
      </c>
      <c r="F1759" s="82"/>
      <c r="G1759" s="130"/>
      <c r="H1759" s="82"/>
    </row>
    <row r="1760" spans="1:8" ht="22.5" customHeight="1">
      <c r="A1760" s="64"/>
      <c r="B1760" s="71" t="s">
        <v>72</v>
      </c>
      <c r="C1760" s="62" t="s">
        <v>189</v>
      </c>
      <c r="D1760" s="64" t="s">
        <v>5</v>
      </c>
      <c r="E1760" s="70">
        <v>1</v>
      </c>
      <c r="F1760" s="82"/>
      <c r="G1760" s="130"/>
      <c r="H1760" s="82"/>
    </row>
    <row r="1761" spans="1:8" ht="22.5" customHeight="1">
      <c r="A1761" s="64"/>
      <c r="B1761" s="71" t="s">
        <v>176</v>
      </c>
      <c r="C1761" s="62" t="s">
        <v>710</v>
      </c>
      <c r="D1761" s="64" t="s">
        <v>5</v>
      </c>
      <c r="E1761" s="64">
        <v>1</v>
      </c>
      <c r="F1761" s="82"/>
      <c r="G1761" s="130"/>
      <c r="H1761" s="82"/>
    </row>
    <row r="1762" spans="1:8" ht="22.5" customHeight="1">
      <c r="A1762" s="64" t="s">
        <v>563</v>
      </c>
      <c r="B1762" s="491" t="s">
        <v>990</v>
      </c>
      <c r="C1762" s="491"/>
      <c r="D1762" s="491"/>
      <c r="E1762" s="64"/>
      <c r="F1762" s="82"/>
      <c r="G1762" s="130"/>
      <c r="H1762" s="82"/>
    </row>
    <row r="1763" spans="1:8" ht="22.5" customHeight="1">
      <c r="A1763" s="64"/>
      <c r="B1763" s="71" t="s">
        <v>127</v>
      </c>
      <c r="C1763" s="120" t="s">
        <v>817</v>
      </c>
      <c r="D1763" s="95"/>
      <c r="E1763" s="64"/>
      <c r="F1763" s="82"/>
      <c r="G1763" s="130"/>
      <c r="H1763" s="82"/>
    </row>
    <row r="1764" spans="1:8" ht="22.5" customHeight="1">
      <c r="A1764" s="64"/>
      <c r="B1764" s="71" t="s">
        <v>63</v>
      </c>
      <c r="C1764" s="62" t="s">
        <v>991</v>
      </c>
      <c r="D1764" s="64" t="s">
        <v>4</v>
      </c>
      <c r="E1764" s="64">
        <v>2</v>
      </c>
      <c r="F1764" s="82"/>
      <c r="G1764" s="130"/>
      <c r="H1764" s="82"/>
    </row>
    <row r="1765" spans="1:8" ht="22.5" customHeight="1">
      <c r="A1765" s="64"/>
      <c r="B1765" s="71" t="s">
        <v>64</v>
      </c>
      <c r="C1765" s="62" t="s">
        <v>703</v>
      </c>
      <c r="D1765" s="64" t="s">
        <v>4</v>
      </c>
      <c r="E1765" s="64" t="s">
        <v>114</v>
      </c>
      <c r="F1765" s="82"/>
      <c r="G1765" s="130"/>
      <c r="H1765" s="82"/>
    </row>
    <row r="1766" spans="1:8" ht="22.5" customHeight="1">
      <c r="A1766" s="64"/>
      <c r="B1766" s="71" t="s">
        <v>65</v>
      </c>
      <c r="C1766" s="62" t="s">
        <v>704</v>
      </c>
      <c r="D1766" s="64" t="s">
        <v>4</v>
      </c>
      <c r="E1766" s="64" t="s">
        <v>114</v>
      </c>
      <c r="F1766" s="82"/>
      <c r="G1766" s="130"/>
      <c r="H1766" s="82"/>
    </row>
    <row r="1767" spans="1:8" ht="22.5" customHeight="1">
      <c r="A1767" s="64"/>
      <c r="B1767" s="71" t="s">
        <v>66</v>
      </c>
      <c r="C1767" s="62" t="s">
        <v>706</v>
      </c>
      <c r="D1767" s="64" t="s">
        <v>48</v>
      </c>
      <c r="E1767" s="64" t="s">
        <v>114</v>
      </c>
      <c r="F1767" s="82"/>
      <c r="G1767" s="130"/>
      <c r="H1767" s="82"/>
    </row>
    <row r="1768" spans="1:8" ht="22.5" customHeight="1">
      <c r="A1768" s="64"/>
      <c r="B1768" s="71" t="s">
        <v>67</v>
      </c>
      <c r="C1768" s="62" t="s">
        <v>189</v>
      </c>
      <c r="D1768" s="64" t="s">
        <v>95</v>
      </c>
      <c r="E1768" s="64" t="s">
        <v>114</v>
      </c>
      <c r="F1768" s="82"/>
      <c r="G1768" s="130"/>
      <c r="H1768" s="82"/>
    </row>
    <row r="1769" spans="1:8" ht="22.5" customHeight="1">
      <c r="A1769" s="64"/>
      <c r="B1769" s="71" t="s">
        <v>74</v>
      </c>
      <c r="C1769" s="62" t="s">
        <v>705</v>
      </c>
      <c r="D1769" s="64" t="s">
        <v>95</v>
      </c>
      <c r="E1769" s="64" t="s">
        <v>114</v>
      </c>
      <c r="F1769" s="82"/>
      <c r="G1769" s="130"/>
      <c r="H1769" s="82"/>
    </row>
    <row r="1770" spans="1:8" ht="22.5" customHeight="1">
      <c r="A1770" s="64"/>
      <c r="B1770" s="71" t="s">
        <v>69</v>
      </c>
      <c r="C1770" s="62" t="s">
        <v>710</v>
      </c>
      <c r="D1770" s="64" t="s">
        <v>95</v>
      </c>
      <c r="E1770" s="64" t="s">
        <v>114</v>
      </c>
      <c r="F1770" s="82"/>
      <c r="G1770" s="130"/>
      <c r="H1770" s="82"/>
    </row>
    <row r="1771" spans="1:8" ht="22.5" customHeight="1">
      <c r="A1771" s="64"/>
      <c r="B1771" s="71" t="s">
        <v>130</v>
      </c>
      <c r="C1771" s="62" t="s">
        <v>712</v>
      </c>
      <c r="D1771" s="64" t="s">
        <v>95</v>
      </c>
      <c r="E1771" s="64">
        <v>1</v>
      </c>
      <c r="F1771" s="82"/>
      <c r="G1771" s="130"/>
      <c r="H1771" s="82"/>
    </row>
    <row r="1772" spans="1:8" ht="22.5" customHeight="1">
      <c r="A1772" s="131" t="s">
        <v>560</v>
      </c>
      <c r="B1772" s="498" t="s">
        <v>981</v>
      </c>
      <c r="C1772" s="498"/>
      <c r="D1772" s="498"/>
      <c r="E1772" s="498"/>
      <c r="F1772" s="82"/>
      <c r="G1772" s="130"/>
      <c r="H1772" s="82"/>
    </row>
    <row r="1773" spans="1:8" ht="22.5" customHeight="1">
      <c r="A1773" s="68" t="s">
        <v>769</v>
      </c>
      <c r="B1773" s="71" t="s">
        <v>63</v>
      </c>
      <c r="C1773" s="62" t="s">
        <v>160</v>
      </c>
      <c r="D1773" s="64" t="s">
        <v>141</v>
      </c>
      <c r="E1773" s="64">
        <v>1</v>
      </c>
      <c r="F1773" s="82"/>
      <c r="G1773" s="130"/>
      <c r="H1773" s="82"/>
    </row>
    <row r="1774" spans="1:8" ht="22.5" customHeight="1">
      <c r="A1774" s="64"/>
      <c r="B1774" s="71" t="s">
        <v>64</v>
      </c>
      <c r="C1774" s="62" t="s">
        <v>801</v>
      </c>
      <c r="D1774" s="64"/>
      <c r="E1774" s="64"/>
      <c r="F1774" s="82"/>
      <c r="G1774" s="130"/>
      <c r="H1774" s="82"/>
    </row>
    <row r="1775" spans="1:8" ht="22.5" customHeight="1">
      <c r="A1775" s="64"/>
      <c r="B1775" s="71" t="s">
        <v>127</v>
      </c>
      <c r="C1775" s="62" t="s">
        <v>192</v>
      </c>
      <c r="D1775" s="64" t="s">
        <v>48</v>
      </c>
      <c r="E1775" s="64">
        <f>E1724</f>
        <v>4</v>
      </c>
      <c r="F1775" s="82"/>
      <c r="G1775" s="130"/>
      <c r="H1775" s="82"/>
    </row>
    <row r="1776" spans="1:8" ht="22.5" customHeight="1">
      <c r="A1776" s="64"/>
      <c r="B1776" s="71" t="s">
        <v>130</v>
      </c>
      <c r="C1776" s="62" t="s">
        <v>174</v>
      </c>
      <c r="D1776" s="499" t="s">
        <v>114</v>
      </c>
      <c r="E1776" s="499"/>
      <c r="F1776" s="82"/>
      <c r="G1776" s="130"/>
      <c r="H1776" s="82"/>
    </row>
    <row r="1777" spans="1:8" ht="22.5" customHeight="1">
      <c r="A1777" s="64"/>
      <c r="B1777" s="71" t="s">
        <v>65</v>
      </c>
      <c r="C1777" s="62" t="s">
        <v>703</v>
      </c>
      <c r="D1777" s="64" t="s">
        <v>114</v>
      </c>
      <c r="E1777" s="64"/>
      <c r="F1777" s="82"/>
      <c r="G1777" s="130"/>
      <c r="H1777" s="82"/>
    </row>
    <row r="1778" spans="1:8" ht="22.5" customHeight="1">
      <c r="A1778" s="64"/>
      <c r="B1778" s="71" t="s">
        <v>867</v>
      </c>
      <c r="C1778" s="62" t="s">
        <v>167</v>
      </c>
      <c r="D1778" s="64" t="s">
        <v>114</v>
      </c>
      <c r="E1778" s="64"/>
      <c r="F1778" s="82"/>
      <c r="G1778" s="130"/>
      <c r="H1778" s="82"/>
    </row>
    <row r="1779" spans="1:8" ht="22.5" customHeight="1">
      <c r="A1779" s="64"/>
      <c r="B1779" s="71" t="s">
        <v>67</v>
      </c>
      <c r="C1779" s="62" t="s">
        <v>189</v>
      </c>
      <c r="D1779" s="64" t="s">
        <v>5</v>
      </c>
      <c r="E1779" s="64">
        <v>1</v>
      </c>
      <c r="F1779" s="82"/>
      <c r="G1779" s="130"/>
      <c r="H1779" s="82"/>
    </row>
    <row r="1780" spans="1:8" ht="22.5" customHeight="1">
      <c r="A1780" s="64"/>
      <c r="B1780" s="71" t="s">
        <v>74</v>
      </c>
      <c r="C1780" s="62" t="s">
        <v>866</v>
      </c>
      <c r="D1780" s="64" t="s">
        <v>48</v>
      </c>
      <c r="E1780" s="64" t="s">
        <v>114</v>
      </c>
      <c r="F1780" s="82"/>
      <c r="G1780" s="130"/>
      <c r="H1780" s="82"/>
    </row>
    <row r="1781" spans="1:8" ht="22.5" customHeight="1">
      <c r="A1781" s="64" t="s">
        <v>561</v>
      </c>
      <c r="B1781" s="71"/>
      <c r="C1781" s="69" t="s">
        <v>194</v>
      </c>
      <c r="D1781" s="64"/>
      <c r="E1781" s="64"/>
      <c r="F1781" s="82"/>
      <c r="G1781" s="130"/>
      <c r="H1781" s="82"/>
    </row>
    <row r="1782" spans="1:8" ht="22.5" customHeight="1">
      <c r="A1782" s="64"/>
      <c r="B1782" s="71"/>
      <c r="C1782" s="390" t="s">
        <v>114</v>
      </c>
      <c r="E1782" s="64"/>
      <c r="F1782" s="82"/>
      <c r="G1782" s="130"/>
      <c r="H1782" s="82"/>
    </row>
    <row r="1783" spans="1:8" ht="22.5" customHeight="1">
      <c r="A1783" s="64" t="s">
        <v>562</v>
      </c>
      <c r="B1783" s="71"/>
      <c r="C1783" s="116" t="s">
        <v>200</v>
      </c>
      <c r="D1783" s="64"/>
      <c r="E1783" s="64"/>
      <c r="F1783" s="82"/>
      <c r="G1783" s="130"/>
      <c r="H1783" s="82"/>
    </row>
    <row r="1784" spans="1:8" ht="22.5" customHeight="1">
      <c r="A1784" s="64"/>
      <c r="B1784" s="71"/>
      <c r="C1784" s="62" t="s">
        <v>197</v>
      </c>
      <c r="D1784" s="64"/>
      <c r="E1784" s="64"/>
      <c r="F1784" s="82"/>
      <c r="G1784" s="130"/>
      <c r="H1784" s="82"/>
    </row>
    <row r="1785" spans="1:8" ht="22.5" customHeight="1">
      <c r="A1785" s="64"/>
      <c r="B1785" s="71" t="s">
        <v>63</v>
      </c>
      <c r="C1785" s="62" t="s">
        <v>198</v>
      </c>
      <c r="D1785" s="64" t="s">
        <v>95</v>
      </c>
      <c r="E1785" s="64">
        <v>1</v>
      </c>
      <c r="F1785" s="82"/>
      <c r="G1785" s="130"/>
      <c r="H1785" s="82"/>
    </row>
    <row r="1786" spans="1:8" ht="22.5" customHeight="1">
      <c r="A1786" s="64"/>
      <c r="B1786" s="71" t="s">
        <v>64</v>
      </c>
      <c r="C1786" s="62" t="s">
        <v>199</v>
      </c>
      <c r="D1786" s="64" t="s">
        <v>95</v>
      </c>
      <c r="E1786" s="64">
        <v>1</v>
      </c>
      <c r="F1786" s="82"/>
      <c r="G1786" s="130"/>
      <c r="H1786" s="82"/>
    </row>
    <row r="1787" spans="1:8" ht="22.5" customHeight="1">
      <c r="A1787" s="64" t="s">
        <v>557</v>
      </c>
      <c r="B1787" s="71"/>
      <c r="C1787" s="116" t="s">
        <v>675</v>
      </c>
      <c r="D1787" s="103"/>
      <c r="E1787" s="117"/>
      <c r="F1787" s="82"/>
      <c r="G1787" s="130"/>
      <c r="H1787" s="82"/>
    </row>
    <row r="1788" spans="1:8" ht="22.5" customHeight="1">
      <c r="A1788" s="64" t="s">
        <v>558</v>
      </c>
      <c r="B1788" s="71"/>
      <c r="C1788" s="76" t="s">
        <v>621</v>
      </c>
      <c r="D1788" s="103"/>
      <c r="E1788" s="117"/>
      <c r="F1788" s="82"/>
      <c r="G1788" s="130"/>
      <c r="H1788" s="82"/>
    </row>
    <row r="1789" spans="1:8" ht="22.5" customHeight="1">
      <c r="A1789" s="64"/>
      <c r="B1789" s="71" t="s">
        <v>63</v>
      </c>
      <c r="C1789" s="76" t="s">
        <v>676</v>
      </c>
      <c r="D1789" s="103" t="s">
        <v>214</v>
      </c>
      <c r="E1789" s="117">
        <v>1</v>
      </c>
      <c r="F1789" s="82"/>
      <c r="G1789" s="130"/>
      <c r="H1789" s="82"/>
    </row>
    <row r="1790" spans="1:8" ht="22.5" customHeight="1">
      <c r="A1790" s="64"/>
      <c r="B1790" s="71" t="s">
        <v>64</v>
      </c>
      <c r="C1790" s="76" t="s">
        <v>677</v>
      </c>
      <c r="D1790" s="103" t="s">
        <v>214</v>
      </c>
      <c r="E1790" s="117">
        <v>1</v>
      </c>
      <c r="F1790" s="82"/>
      <c r="G1790" s="130"/>
      <c r="H1790" s="82"/>
    </row>
    <row r="1791" spans="1:8" ht="22.5" customHeight="1">
      <c r="A1791" s="64" t="s">
        <v>559</v>
      </c>
      <c r="B1791" s="71"/>
      <c r="C1791" s="76" t="s">
        <v>215</v>
      </c>
      <c r="D1791" s="103" t="s">
        <v>216</v>
      </c>
      <c r="E1791" s="117">
        <v>1</v>
      </c>
      <c r="F1791" s="82"/>
      <c r="G1791" s="130"/>
      <c r="H1791" s="82"/>
    </row>
    <row r="1792" spans="1:8" ht="22.5" customHeight="1">
      <c r="A1792" s="64" t="s">
        <v>553</v>
      </c>
      <c r="B1792" s="71"/>
      <c r="C1792" s="116" t="s">
        <v>206</v>
      </c>
      <c r="D1792" s="103"/>
      <c r="E1792" s="103"/>
      <c r="F1792" s="82"/>
      <c r="G1792" s="130"/>
      <c r="H1792" s="82"/>
    </row>
    <row r="1793" spans="1:9" ht="22.5" customHeight="1">
      <c r="A1793" s="64" t="s">
        <v>554</v>
      </c>
      <c r="B1793" s="71"/>
      <c r="C1793" s="76" t="s">
        <v>971</v>
      </c>
      <c r="D1793" s="103"/>
      <c r="E1793" s="103"/>
      <c r="F1793" s="82"/>
      <c r="G1793" s="130"/>
      <c r="H1793" s="82"/>
    </row>
    <row r="1794" spans="1:9" ht="22.5" customHeight="1">
      <c r="A1794" s="136"/>
      <c r="B1794" s="71" t="s">
        <v>63</v>
      </c>
      <c r="C1794" s="125" t="s">
        <v>871</v>
      </c>
      <c r="D1794" s="103" t="s">
        <v>114</v>
      </c>
      <c r="E1794" s="103"/>
      <c r="F1794" s="82"/>
      <c r="G1794" s="130"/>
      <c r="H1794" s="82"/>
    </row>
    <row r="1795" spans="1:9" ht="22.5" customHeight="1">
      <c r="A1795" s="82"/>
      <c r="B1795" s="71" t="s">
        <v>64</v>
      </c>
      <c r="C1795" s="125" t="s">
        <v>982</v>
      </c>
      <c r="D1795" s="103" t="s">
        <v>114</v>
      </c>
      <c r="E1795" s="103"/>
      <c r="F1795" s="82"/>
      <c r="G1795" s="130"/>
      <c r="H1795" s="82"/>
    </row>
    <row r="1796" spans="1:9" ht="22.5" customHeight="1">
      <c r="A1796" s="82"/>
      <c r="B1796" s="71" t="s">
        <v>65</v>
      </c>
      <c r="C1796" s="76" t="s">
        <v>977</v>
      </c>
      <c r="D1796" s="103" t="s">
        <v>114</v>
      </c>
      <c r="E1796" s="103"/>
      <c r="F1796" s="82"/>
      <c r="G1796" s="130"/>
      <c r="H1796" s="82"/>
    </row>
    <row r="1797" spans="1:9" ht="22.5" customHeight="1">
      <c r="A1797" s="82"/>
      <c r="B1797" s="71" t="s">
        <v>66</v>
      </c>
      <c r="C1797" s="125" t="s">
        <v>523</v>
      </c>
      <c r="D1797" s="103" t="s">
        <v>95</v>
      </c>
      <c r="E1797" s="103">
        <v>1</v>
      </c>
      <c r="F1797" s="131"/>
      <c r="G1797" s="130"/>
    </row>
    <row r="1798" spans="1:9" s="152" customFormat="1" ht="22.5" customHeight="1">
      <c r="A1798" s="64" t="s">
        <v>555</v>
      </c>
      <c r="B1798" s="71"/>
      <c r="C1798" s="76" t="s">
        <v>208</v>
      </c>
      <c r="D1798" s="103"/>
      <c r="E1798" s="103"/>
      <c r="F1798" s="139"/>
      <c r="G1798" s="130"/>
      <c r="H1798" s="131"/>
      <c r="I1798" s="139"/>
    </row>
    <row r="1799" spans="1:9" ht="22.5" customHeight="1">
      <c r="A1799" s="64"/>
      <c r="B1799" s="71" t="s">
        <v>63</v>
      </c>
      <c r="C1799" s="122" t="s">
        <v>223</v>
      </c>
      <c r="D1799" s="103" t="s">
        <v>114</v>
      </c>
      <c r="E1799" s="103"/>
      <c r="F1799" s="131"/>
      <c r="G1799" s="130"/>
    </row>
    <row r="1800" spans="1:9" ht="22.5" customHeight="1">
      <c r="A1800" s="64"/>
      <c r="B1800" s="71" t="s">
        <v>64</v>
      </c>
      <c r="C1800" s="125" t="s">
        <v>224</v>
      </c>
      <c r="D1800" s="103" t="s">
        <v>114</v>
      </c>
      <c r="E1800" s="103"/>
      <c r="F1800" s="131"/>
      <c r="G1800" s="130"/>
    </row>
    <row r="1801" spans="1:9" s="152" customFormat="1" ht="22.5" customHeight="1">
      <c r="A1801" s="64"/>
      <c r="B1801" s="71" t="s">
        <v>65</v>
      </c>
      <c r="C1801" s="122" t="s">
        <v>524</v>
      </c>
      <c r="D1801" s="103" t="s">
        <v>214</v>
      </c>
      <c r="E1801" s="103">
        <v>1</v>
      </c>
      <c r="F1801" s="139"/>
      <c r="G1801" s="130"/>
      <c r="H1801" s="139"/>
      <c r="I1801" s="139"/>
    </row>
    <row r="1802" spans="1:9" ht="22.5" customHeight="1">
      <c r="A1802" s="82" t="s">
        <v>556</v>
      </c>
      <c r="B1802" s="491" t="s">
        <v>210</v>
      </c>
      <c r="C1802" s="491"/>
      <c r="D1802" s="103"/>
      <c r="E1802" s="103"/>
      <c r="F1802" s="131"/>
      <c r="G1802" s="130"/>
    </row>
    <row r="1803" spans="1:9" ht="22.5" customHeight="1">
      <c r="A1803" s="82" t="s">
        <v>554</v>
      </c>
      <c r="B1803" s="489" t="s">
        <v>531</v>
      </c>
      <c r="C1803" s="489"/>
      <c r="D1803" s="103" t="s">
        <v>214</v>
      </c>
      <c r="E1803" s="103">
        <v>1</v>
      </c>
      <c r="F1803" s="131"/>
      <c r="G1803" s="130"/>
    </row>
    <row r="1804" spans="1:9" ht="22.5" customHeight="1">
      <c r="A1804" s="82" t="s">
        <v>555</v>
      </c>
      <c r="B1804" s="489" t="s">
        <v>212</v>
      </c>
      <c r="C1804" s="489"/>
      <c r="D1804" s="103" t="s">
        <v>114</v>
      </c>
      <c r="E1804" s="103"/>
      <c r="F1804" s="131"/>
      <c r="G1804" s="130"/>
    </row>
    <row r="1805" spans="1:9" ht="22.5" customHeight="1">
      <c r="A1805" s="82" t="s">
        <v>547</v>
      </c>
      <c r="B1805" s="491" t="s">
        <v>217</v>
      </c>
      <c r="C1805" s="491"/>
      <c r="D1805" s="492"/>
      <c r="E1805" s="492"/>
      <c r="F1805" s="131"/>
      <c r="G1805" s="130"/>
    </row>
    <row r="1806" spans="1:9" ht="22.5" customHeight="1">
      <c r="A1806" s="82" t="s">
        <v>548</v>
      </c>
      <c r="B1806" s="565" t="s">
        <v>715</v>
      </c>
      <c r="C1806" s="566"/>
      <c r="D1806" s="195"/>
      <c r="E1806" s="195"/>
      <c r="F1806" s="131"/>
      <c r="G1806" s="130"/>
    </row>
    <row r="1807" spans="1:9" ht="22.5" customHeight="1">
      <c r="A1807" s="82"/>
      <c r="B1807" s="193" t="s">
        <v>127</v>
      </c>
      <c r="C1807" s="208" t="s">
        <v>827</v>
      </c>
      <c r="D1807" s="209" t="s">
        <v>606</v>
      </c>
      <c r="E1807" s="184"/>
      <c r="F1807" s="131"/>
      <c r="G1807" s="130"/>
    </row>
    <row r="1808" spans="1:9" ht="22.5" customHeight="1">
      <c r="A1808" s="82"/>
      <c r="B1808" s="193" t="s">
        <v>130</v>
      </c>
      <c r="C1808" s="208" t="s">
        <v>846</v>
      </c>
      <c r="D1808" s="209" t="s">
        <v>606</v>
      </c>
      <c r="E1808" s="184"/>
      <c r="F1808" s="131"/>
      <c r="G1808" s="130"/>
    </row>
    <row r="1809" spans="1:7" ht="22.5" customHeight="1">
      <c r="A1809" s="82"/>
      <c r="B1809" s="148" t="s">
        <v>177</v>
      </c>
      <c r="C1809" s="208" t="s">
        <v>716</v>
      </c>
      <c r="D1809" s="209"/>
      <c r="E1809" s="184"/>
      <c r="F1809" s="131"/>
      <c r="G1809" s="130"/>
    </row>
    <row r="1810" spans="1:7" ht="22.5" customHeight="1">
      <c r="A1810" s="82"/>
      <c r="B1810" s="193" t="s">
        <v>611</v>
      </c>
      <c r="C1810" s="208" t="s">
        <v>748</v>
      </c>
      <c r="D1810" s="209" t="s">
        <v>62</v>
      </c>
      <c r="E1810" s="184">
        <f>E1709</f>
        <v>5</v>
      </c>
      <c r="F1810" s="131"/>
      <c r="G1810" s="130"/>
    </row>
    <row r="1811" spans="1:7" ht="22.5" customHeight="1">
      <c r="A1811" s="82"/>
      <c r="B1811" s="193" t="s">
        <v>612</v>
      </c>
      <c r="C1811" s="208" t="s">
        <v>747</v>
      </c>
      <c r="D1811" s="209"/>
      <c r="E1811" s="184"/>
      <c r="F1811" s="131"/>
      <c r="G1811" s="130"/>
    </row>
    <row r="1812" spans="1:7" ht="22.5" customHeight="1">
      <c r="A1812" s="82"/>
      <c r="B1812" s="193" t="s">
        <v>127</v>
      </c>
      <c r="C1812" s="208" t="s">
        <v>132</v>
      </c>
      <c r="D1812" s="209" t="s">
        <v>598</v>
      </c>
      <c r="E1812" s="184">
        <v>12</v>
      </c>
      <c r="F1812" s="131"/>
      <c r="G1812" s="130"/>
    </row>
    <row r="1813" spans="1:7" ht="22.5" customHeight="1">
      <c r="A1813" s="82"/>
      <c r="B1813" s="193" t="s">
        <v>613</v>
      </c>
      <c r="C1813" s="208" t="s">
        <v>1265</v>
      </c>
      <c r="D1813" s="209" t="s">
        <v>606</v>
      </c>
      <c r="E1813" s="184"/>
      <c r="F1813" s="131"/>
      <c r="G1813" s="130"/>
    </row>
    <row r="1814" spans="1:7" ht="22.5" customHeight="1">
      <c r="A1814" s="140"/>
      <c r="B1814" s="190" t="s">
        <v>614</v>
      </c>
      <c r="C1814" s="200" t="s">
        <v>731</v>
      </c>
      <c r="D1814" s="392" t="s">
        <v>606</v>
      </c>
      <c r="E1814" s="392"/>
      <c r="F1814" s="131"/>
      <c r="G1814" s="130"/>
    </row>
    <row r="1815" spans="1:7" ht="22.5" customHeight="1">
      <c r="A1815" s="140"/>
      <c r="B1815" s="190" t="s">
        <v>615</v>
      </c>
      <c r="C1815" s="200" t="s">
        <v>735</v>
      </c>
      <c r="D1815" s="392" t="s">
        <v>95</v>
      </c>
      <c r="E1815" s="392">
        <v>1</v>
      </c>
      <c r="F1815" s="131"/>
      <c r="G1815" s="130"/>
    </row>
    <row r="1816" spans="1:7" ht="22.5" customHeight="1">
      <c r="A1816" s="140"/>
      <c r="B1816" s="190" t="s">
        <v>616</v>
      </c>
      <c r="C1816" s="200" t="s">
        <v>831</v>
      </c>
      <c r="D1816" s="392" t="s">
        <v>95</v>
      </c>
      <c r="E1816" s="392">
        <v>1</v>
      </c>
      <c r="F1816" s="131"/>
      <c r="G1816" s="130"/>
    </row>
    <row r="1817" spans="1:7" ht="22.5" customHeight="1">
      <c r="A1817" s="140"/>
      <c r="B1817" s="190" t="s">
        <v>617</v>
      </c>
      <c r="C1817" s="200" t="s">
        <v>739</v>
      </c>
      <c r="D1817" s="392" t="s">
        <v>95</v>
      </c>
      <c r="E1817" s="392">
        <v>1</v>
      </c>
      <c r="F1817" s="131"/>
      <c r="G1817" s="130"/>
    </row>
    <row r="1818" spans="1:7" ht="22.5" customHeight="1">
      <c r="A1818" s="82" t="s">
        <v>549</v>
      </c>
      <c r="B1818" s="193"/>
      <c r="C1818" s="208" t="s">
        <v>1320</v>
      </c>
      <c r="D1818" s="209" t="s">
        <v>95</v>
      </c>
      <c r="E1818" s="184">
        <v>1</v>
      </c>
      <c r="F1818" s="131"/>
      <c r="G1818" s="130"/>
    </row>
    <row r="1819" spans="1:7" ht="22.5" customHeight="1">
      <c r="A1819" s="82" t="s">
        <v>823</v>
      </c>
      <c r="B1819" s="193"/>
      <c r="C1819" s="208" t="s">
        <v>606</v>
      </c>
      <c r="D1819" s="209"/>
      <c r="E1819" s="184"/>
      <c r="F1819" s="131"/>
      <c r="G1819" s="130"/>
    </row>
    <row r="1820" spans="1:7" ht="22.5" customHeight="1">
      <c r="A1820" s="82" t="s">
        <v>1010</v>
      </c>
      <c r="B1820" s="210"/>
      <c r="C1820" s="208" t="s">
        <v>606</v>
      </c>
      <c r="D1820" s="149"/>
      <c r="E1820" s="149"/>
      <c r="F1820" s="131"/>
      <c r="G1820" s="130"/>
    </row>
    <row r="1821" spans="1:7" ht="22.5" customHeight="1">
      <c r="A1821" s="82" t="s">
        <v>1011</v>
      </c>
      <c r="B1821" s="210"/>
      <c r="C1821" s="208" t="s">
        <v>606</v>
      </c>
      <c r="D1821" s="149"/>
      <c r="E1821" s="149"/>
      <c r="F1821" s="131"/>
      <c r="G1821" s="130"/>
    </row>
    <row r="1822" spans="1:7" ht="22.5" customHeight="1">
      <c r="A1822" s="82" t="s">
        <v>550</v>
      </c>
      <c r="B1822" s="491" t="s">
        <v>227</v>
      </c>
      <c r="C1822" s="491"/>
      <c r="D1822" s="103"/>
      <c r="E1822" s="103"/>
      <c r="F1822" s="131"/>
      <c r="G1822" s="130"/>
    </row>
    <row r="1823" spans="1:7" ht="22.5" customHeight="1">
      <c r="A1823" s="67" t="s">
        <v>551</v>
      </c>
      <c r="B1823" s="489" t="s">
        <v>532</v>
      </c>
      <c r="C1823" s="489"/>
      <c r="D1823" s="103" t="s">
        <v>214</v>
      </c>
      <c r="E1823" s="103">
        <v>1</v>
      </c>
      <c r="F1823" s="131"/>
      <c r="G1823" s="130"/>
    </row>
    <row r="1824" spans="1:7" ht="22.5" customHeight="1">
      <c r="A1824" s="67" t="s">
        <v>552</v>
      </c>
      <c r="B1824" s="489" t="s">
        <v>533</v>
      </c>
      <c r="C1824" s="489"/>
      <c r="D1824" s="103" t="s">
        <v>214</v>
      </c>
      <c r="E1824" s="103">
        <v>1</v>
      </c>
      <c r="F1824" s="131"/>
      <c r="G1824" s="130"/>
    </row>
    <row r="1825" spans="1:9" ht="22.5" customHeight="1">
      <c r="A1825" s="82" t="s">
        <v>546</v>
      </c>
      <c r="B1825" s="491" t="s">
        <v>777</v>
      </c>
      <c r="C1825" s="491"/>
      <c r="D1825" s="103"/>
      <c r="E1825" s="103"/>
      <c r="F1825" s="131"/>
      <c r="G1825" s="130"/>
    </row>
    <row r="1826" spans="1:9" ht="22.5" customHeight="1">
      <c r="A1826" s="82" t="s">
        <v>778</v>
      </c>
      <c r="B1826" s="489" t="s">
        <v>541</v>
      </c>
      <c r="C1826" s="489"/>
      <c r="D1826" s="103" t="s">
        <v>214</v>
      </c>
      <c r="E1826" s="103">
        <v>1</v>
      </c>
      <c r="F1826" s="131"/>
      <c r="G1826" s="130"/>
    </row>
    <row r="1827" spans="1:9" ht="22.5" customHeight="1">
      <c r="A1827" s="82" t="s">
        <v>779</v>
      </c>
      <c r="B1827" s="489" t="s">
        <v>767</v>
      </c>
      <c r="C1827" s="489"/>
      <c r="D1827" s="103" t="s">
        <v>114</v>
      </c>
      <c r="E1827" s="103"/>
      <c r="F1827" s="178"/>
      <c r="G1827" s="130"/>
      <c r="H1827" s="82"/>
    </row>
    <row r="1828" spans="1:9" ht="22.5" customHeight="1">
      <c r="A1828" s="82" t="s">
        <v>780</v>
      </c>
      <c r="B1828" s="489" t="s">
        <v>542</v>
      </c>
      <c r="C1828" s="489"/>
      <c r="D1828" s="103" t="s">
        <v>214</v>
      </c>
      <c r="E1828" s="103">
        <v>1</v>
      </c>
      <c r="F1828" s="82"/>
      <c r="G1828" s="377"/>
      <c r="H1828" s="82"/>
    </row>
    <row r="1829" spans="1:9" ht="22.5" customHeight="1">
      <c r="A1829" s="82" t="s">
        <v>781</v>
      </c>
      <c r="B1829" s="489" t="s">
        <v>1179</v>
      </c>
      <c r="C1829" s="489"/>
      <c r="D1829" s="103" t="s">
        <v>95</v>
      </c>
      <c r="E1829" s="103">
        <v>1</v>
      </c>
      <c r="G1829" s="162"/>
    </row>
    <row r="1830" spans="1:9" s="152" customFormat="1" ht="22.5" customHeight="1">
      <c r="A1830" s="211" t="s">
        <v>625</v>
      </c>
      <c r="B1830" s="212"/>
      <c r="C1830" s="213"/>
      <c r="D1830" s="138"/>
      <c r="E1830" s="138"/>
      <c r="F1830" s="214"/>
      <c r="G1830" s="214"/>
      <c r="H1830" s="343"/>
      <c r="I1830" s="139"/>
    </row>
    <row r="1831" spans="1:9" ht="22.5" customHeight="1">
      <c r="A1831" s="156" t="s">
        <v>1260</v>
      </c>
      <c r="B1831" s="157"/>
      <c r="C1831" s="158"/>
      <c r="D1831" s="159"/>
      <c r="E1831" s="160"/>
      <c r="F1831" s="215"/>
      <c r="G1831" s="215"/>
      <c r="H1831" s="343"/>
    </row>
    <row r="1833" spans="1:9" s="133" customFormat="1" ht="22.5" customHeight="1">
      <c r="A1833" s="558" t="s">
        <v>593</v>
      </c>
      <c r="B1833" s="558"/>
      <c r="C1833" s="558"/>
      <c r="D1833" s="558"/>
      <c r="E1833" s="558"/>
      <c r="F1833" s="558"/>
      <c r="G1833" s="558"/>
      <c r="H1833" s="558"/>
      <c r="I1833" s="558"/>
    </row>
    <row r="1834" spans="1:9" s="133" customFormat="1" ht="22.5" customHeight="1">
      <c r="A1834" s="551"/>
      <c r="B1834" s="551"/>
      <c r="C1834" s="551"/>
      <c r="D1834" s="551"/>
      <c r="E1834" s="551"/>
      <c r="F1834" s="551"/>
      <c r="G1834" s="551"/>
      <c r="H1834" s="551"/>
      <c r="I1834" s="551"/>
    </row>
    <row r="1835" spans="1:9" ht="17.25" customHeight="1">
      <c r="A1835" s="538" t="s">
        <v>245</v>
      </c>
      <c r="B1835" s="540" t="s">
        <v>246</v>
      </c>
      <c r="C1835" s="541"/>
      <c r="D1835" s="481" t="s">
        <v>1</v>
      </c>
      <c r="E1835" s="547" t="s">
        <v>12</v>
      </c>
      <c r="F1835" s="548" t="s">
        <v>13</v>
      </c>
      <c r="G1835" s="549"/>
      <c r="H1835" s="478" t="s">
        <v>18</v>
      </c>
      <c r="I1835" s="478"/>
    </row>
    <row r="1836" spans="1:9" ht="12" customHeight="1">
      <c r="A1836" s="538"/>
      <c r="B1836" s="542"/>
      <c r="C1836" s="543"/>
      <c r="D1836" s="481"/>
      <c r="E1836" s="547"/>
      <c r="F1836" s="5" t="s">
        <v>10</v>
      </c>
      <c r="G1836" s="375" t="s">
        <v>19</v>
      </c>
      <c r="H1836" s="347" t="s">
        <v>10</v>
      </c>
      <c r="I1836" s="347" t="s">
        <v>19</v>
      </c>
    </row>
    <row r="1837" spans="1:9" ht="15" customHeight="1">
      <c r="A1837" s="538"/>
      <c r="B1837" s="542"/>
      <c r="C1837" s="543"/>
      <c r="D1837" s="481"/>
      <c r="E1837" s="547"/>
      <c r="F1837" s="5"/>
      <c r="G1837" s="375"/>
      <c r="H1837" s="347" t="s">
        <v>20</v>
      </c>
      <c r="I1837" s="347" t="s">
        <v>20</v>
      </c>
    </row>
    <row r="1838" spans="1:9" ht="22.5" customHeight="1" thickBot="1">
      <c r="A1838" s="539"/>
      <c r="B1838" s="544"/>
      <c r="C1838" s="545"/>
      <c r="D1838" s="546"/>
      <c r="E1838" s="88" t="s">
        <v>15</v>
      </c>
      <c r="F1838" s="12" t="s">
        <v>16</v>
      </c>
      <c r="G1838" s="376" t="s">
        <v>17</v>
      </c>
      <c r="H1838" s="326" t="s">
        <v>22</v>
      </c>
      <c r="I1838" s="326" t="s">
        <v>23</v>
      </c>
    </row>
    <row r="1839" spans="1:9" ht="22.5" customHeight="1">
      <c r="A1839" s="127" t="s">
        <v>509</v>
      </c>
      <c r="B1839" s="534" t="s">
        <v>3</v>
      </c>
      <c r="C1839" s="535"/>
      <c r="D1839" s="535"/>
      <c r="E1839" s="536"/>
      <c r="F1839" s="128"/>
      <c r="G1839" s="129"/>
      <c r="H1839" s="344"/>
    </row>
    <row r="1840" spans="1:9" ht="22.5" customHeight="1">
      <c r="A1840" s="131"/>
      <c r="B1840" s="71"/>
      <c r="C1840" s="131" t="s">
        <v>114</v>
      </c>
      <c r="D1840" s="70"/>
      <c r="E1840" s="70"/>
      <c r="F1840" s="131"/>
      <c r="G1840" s="130"/>
    </row>
    <row r="1841" spans="1:7" ht="25.5" customHeight="1">
      <c r="A1841" s="134" t="s">
        <v>510</v>
      </c>
      <c r="B1841" s="555" t="s">
        <v>89</v>
      </c>
      <c r="C1841" s="556"/>
      <c r="D1841" s="556"/>
      <c r="E1841" s="557"/>
      <c r="F1841" s="131"/>
      <c r="G1841" s="130"/>
    </row>
    <row r="1842" spans="1:7" ht="22.5" customHeight="1">
      <c r="A1842" s="401"/>
      <c r="B1842" s="555" t="s">
        <v>114</v>
      </c>
      <c r="C1842" s="559"/>
      <c r="D1842" s="402"/>
      <c r="E1842" s="402"/>
      <c r="F1842" s="131"/>
      <c r="G1842" s="130"/>
    </row>
    <row r="1843" spans="1:7" ht="22.5" customHeight="1">
      <c r="A1843" s="401"/>
      <c r="B1843" s="555" t="s">
        <v>1319</v>
      </c>
      <c r="C1843" s="556"/>
      <c r="D1843" s="556"/>
      <c r="E1843" s="557"/>
      <c r="F1843" s="131"/>
      <c r="G1843" s="130"/>
    </row>
    <row r="1844" spans="1:7" ht="24.75" customHeight="1">
      <c r="A1844" s="131" t="s">
        <v>583</v>
      </c>
      <c r="B1844" s="560" t="s">
        <v>992</v>
      </c>
      <c r="C1844" s="561"/>
      <c r="D1844" s="70" t="s">
        <v>4</v>
      </c>
      <c r="E1844" s="70">
        <v>2</v>
      </c>
      <c r="F1844" s="131"/>
      <c r="G1844" s="130"/>
    </row>
    <row r="1845" spans="1:7" ht="22.5" customHeight="1">
      <c r="A1845" s="131" t="s">
        <v>584</v>
      </c>
      <c r="B1845" s="560" t="s">
        <v>592</v>
      </c>
      <c r="C1845" s="561"/>
      <c r="D1845" s="70" t="s">
        <v>4</v>
      </c>
      <c r="E1845" s="70">
        <v>4</v>
      </c>
      <c r="F1845" s="131"/>
      <c r="G1845" s="130"/>
    </row>
    <row r="1846" spans="1:7" ht="22.5" customHeight="1">
      <c r="A1846" s="131" t="s">
        <v>585</v>
      </c>
      <c r="B1846" s="560" t="s">
        <v>594</v>
      </c>
      <c r="C1846" s="561"/>
      <c r="D1846" s="70" t="s">
        <v>4</v>
      </c>
      <c r="E1846" s="70">
        <v>2</v>
      </c>
      <c r="F1846" s="131"/>
      <c r="G1846" s="130"/>
    </row>
    <row r="1847" spans="1:7" ht="22.5" customHeight="1">
      <c r="A1847" s="131" t="s">
        <v>586</v>
      </c>
      <c r="B1847" s="560" t="s">
        <v>694</v>
      </c>
      <c r="C1847" s="561"/>
      <c r="D1847" s="70" t="s">
        <v>4</v>
      </c>
      <c r="E1847" s="70">
        <v>2</v>
      </c>
      <c r="F1847" s="131"/>
      <c r="G1847" s="130"/>
    </row>
    <row r="1848" spans="1:7" ht="22.5" customHeight="1">
      <c r="A1848" s="131" t="s">
        <v>587</v>
      </c>
      <c r="B1848" s="560" t="s">
        <v>1222</v>
      </c>
      <c r="C1848" s="561"/>
      <c r="D1848" s="70" t="s">
        <v>62</v>
      </c>
      <c r="E1848" s="70">
        <v>6</v>
      </c>
      <c r="F1848" s="131"/>
      <c r="G1848" s="130"/>
    </row>
    <row r="1849" spans="1:7" ht="30" customHeight="1">
      <c r="A1849" s="131" t="s">
        <v>588</v>
      </c>
      <c r="B1849" s="560" t="s">
        <v>1221</v>
      </c>
      <c r="C1849" s="561"/>
      <c r="D1849" s="70" t="s">
        <v>62</v>
      </c>
      <c r="E1849" s="70">
        <v>6</v>
      </c>
      <c r="F1849" s="131"/>
      <c r="G1849" s="130"/>
    </row>
    <row r="1850" spans="1:7" ht="22.5" customHeight="1">
      <c r="A1850" s="131" t="s">
        <v>589</v>
      </c>
      <c r="B1850" s="560" t="s">
        <v>543</v>
      </c>
      <c r="C1850" s="561"/>
      <c r="D1850" s="70" t="s">
        <v>62</v>
      </c>
      <c r="E1850" s="70">
        <v>6</v>
      </c>
      <c r="F1850" s="131"/>
      <c r="G1850" s="130"/>
    </row>
    <row r="1851" spans="1:7" ht="30.75" customHeight="1">
      <c r="A1851" s="131" t="s">
        <v>590</v>
      </c>
      <c r="B1851" s="560" t="s">
        <v>595</v>
      </c>
      <c r="C1851" s="561"/>
      <c r="D1851" s="70"/>
      <c r="E1851" s="70"/>
      <c r="F1851" s="131"/>
      <c r="G1851" s="130"/>
    </row>
    <row r="1852" spans="1:7" ht="22.5" customHeight="1">
      <c r="A1852" s="131"/>
      <c r="B1852" s="71" t="s">
        <v>63</v>
      </c>
      <c r="C1852" s="216" t="s">
        <v>544</v>
      </c>
      <c r="D1852" s="70" t="s">
        <v>5</v>
      </c>
      <c r="E1852" s="70">
        <v>1</v>
      </c>
      <c r="F1852" s="131"/>
      <c r="G1852" s="130"/>
    </row>
    <row r="1853" spans="1:7" ht="22.5" customHeight="1">
      <c r="A1853" s="131"/>
      <c r="B1853" s="71" t="s">
        <v>64</v>
      </c>
      <c r="C1853" s="216" t="s">
        <v>121</v>
      </c>
      <c r="D1853" s="70" t="s">
        <v>5</v>
      </c>
      <c r="E1853" s="70">
        <v>1</v>
      </c>
      <c r="F1853" s="131"/>
      <c r="G1853" s="130"/>
    </row>
    <row r="1854" spans="1:7" ht="22.5" customHeight="1">
      <c r="A1854" s="131"/>
      <c r="B1854" s="71" t="s">
        <v>65</v>
      </c>
      <c r="C1854" s="216" t="s">
        <v>545</v>
      </c>
      <c r="D1854" s="70" t="s">
        <v>5</v>
      </c>
      <c r="E1854" s="70">
        <v>1</v>
      </c>
      <c r="F1854" s="131"/>
      <c r="G1854" s="130"/>
    </row>
    <row r="1855" spans="1:7" ht="30" customHeight="1">
      <c r="A1855" s="131" t="s">
        <v>591</v>
      </c>
      <c r="B1855" s="71"/>
      <c r="C1855" s="216" t="s">
        <v>619</v>
      </c>
      <c r="D1855" s="70"/>
      <c r="E1855" s="70"/>
      <c r="F1855" s="131"/>
      <c r="G1855" s="130"/>
    </row>
    <row r="1856" spans="1:7" ht="22.5" customHeight="1">
      <c r="A1856" s="131"/>
      <c r="B1856" s="71" t="s">
        <v>127</v>
      </c>
      <c r="C1856" s="131" t="s">
        <v>596</v>
      </c>
      <c r="D1856" s="70"/>
      <c r="E1856" s="70"/>
      <c r="F1856" s="131"/>
      <c r="G1856" s="130"/>
    </row>
    <row r="1857" spans="1:8" ht="22.5" customHeight="1">
      <c r="A1857" s="131"/>
      <c r="B1857" s="154" t="s">
        <v>611</v>
      </c>
      <c r="C1857" s="76" t="s">
        <v>597</v>
      </c>
      <c r="D1857" s="103" t="s">
        <v>598</v>
      </c>
      <c r="E1857" s="103">
        <v>2</v>
      </c>
      <c r="F1857" s="131"/>
      <c r="G1857" s="130"/>
    </row>
    <row r="1858" spans="1:8" ht="22.5" customHeight="1">
      <c r="A1858" s="131"/>
      <c r="B1858" s="154" t="s">
        <v>612</v>
      </c>
      <c r="C1858" s="76" t="s">
        <v>599</v>
      </c>
      <c r="D1858" s="103" t="s">
        <v>598</v>
      </c>
      <c r="E1858" s="103">
        <v>2</v>
      </c>
      <c r="F1858" s="131"/>
      <c r="G1858" s="130"/>
    </row>
    <row r="1859" spans="1:8" ht="22.5" customHeight="1">
      <c r="A1859" s="131"/>
      <c r="B1859" s="154" t="s">
        <v>130</v>
      </c>
      <c r="C1859" s="76" t="s">
        <v>600</v>
      </c>
      <c r="D1859" s="103" t="s">
        <v>598</v>
      </c>
      <c r="E1859" s="103">
        <v>4</v>
      </c>
      <c r="F1859" s="131"/>
      <c r="G1859" s="130"/>
    </row>
    <row r="1860" spans="1:8" ht="22.5" customHeight="1">
      <c r="A1860" s="131"/>
      <c r="B1860" s="71" t="s">
        <v>177</v>
      </c>
      <c r="C1860" s="131" t="s">
        <v>601</v>
      </c>
      <c r="D1860" s="103"/>
      <c r="E1860" s="103"/>
      <c r="F1860" s="131"/>
      <c r="G1860" s="130"/>
    </row>
    <row r="1861" spans="1:8" ht="22.5" customHeight="1">
      <c r="A1861" s="131"/>
      <c r="B1861" s="154" t="s">
        <v>611</v>
      </c>
      <c r="C1861" s="76" t="s">
        <v>602</v>
      </c>
      <c r="D1861" s="103" t="s">
        <v>48</v>
      </c>
      <c r="E1861" s="103">
        <f>E1844</f>
        <v>2</v>
      </c>
      <c r="F1861" s="131"/>
      <c r="G1861" s="130"/>
    </row>
    <row r="1862" spans="1:8" ht="22.5" customHeight="1">
      <c r="A1862" s="131"/>
      <c r="B1862" s="154" t="s">
        <v>612</v>
      </c>
      <c r="C1862" s="76" t="s">
        <v>603</v>
      </c>
      <c r="D1862" s="103" t="s">
        <v>48</v>
      </c>
      <c r="E1862" s="103">
        <f>E1845+E1847</f>
        <v>6</v>
      </c>
      <c r="F1862" s="131"/>
      <c r="G1862" s="130"/>
    </row>
    <row r="1863" spans="1:8" ht="22.5" customHeight="1">
      <c r="A1863" s="131"/>
      <c r="B1863" s="154" t="s">
        <v>613</v>
      </c>
      <c r="C1863" s="76" t="s">
        <v>604</v>
      </c>
      <c r="D1863" s="103" t="s">
        <v>48</v>
      </c>
      <c r="E1863" s="103">
        <f>E1846</f>
        <v>2</v>
      </c>
      <c r="F1863" s="131"/>
      <c r="G1863" s="130"/>
    </row>
    <row r="1864" spans="1:8" ht="22.5" customHeight="1">
      <c r="A1864" s="131"/>
      <c r="B1864" s="154" t="s">
        <v>614</v>
      </c>
      <c r="C1864" s="76" t="s">
        <v>605</v>
      </c>
      <c r="D1864" s="492" t="s">
        <v>606</v>
      </c>
      <c r="E1864" s="492"/>
      <c r="F1864" s="131"/>
      <c r="G1864" s="130"/>
    </row>
    <row r="1865" spans="1:8" ht="22.5" customHeight="1">
      <c r="A1865" s="131"/>
      <c r="B1865" s="154" t="s">
        <v>615</v>
      </c>
      <c r="C1865" s="76" t="s">
        <v>607</v>
      </c>
      <c r="D1865" s="103" t="s">
        <v>598</v>
      </c>
      <c r="E1865" s="103">
        <f>E1848</f>
        <v>6</v>
      </c>
      <c r="F1865" s="131"/>
      <c r="G1865" s="130"/>
    </row>
    <row r="1866" spans="1:8" ht="22.5" customHeight="1">
      <c r="A1866" s="131"/>
      <c r="B1866" s="154" t="s">
        <v>616</v>
      </c>
      <c r="C1866" s="76" t="s">
        <v>608</v>
      </c>
      <c r="D1866" s="103" t="s">
        <v>598</v>
      </c>
      <c r="E1866" s="103">
        <f>E1849</f>
        <v>6</v>
      </c>
      <c r="F1866" s="131"/>
      <c r="G1866" s="130"/>
    </row>
    <row r="1867" spans="1:8" ht="22.5" customHeight="1">
      <c r="A1867" s="131"/>
      <c r="B1867" s="154" t="s">
        <v>617</v>
      </c>
      <c r="C1867" s="76" t="s">
        <v>132</v>
      </c>
      <c r="D1867" s="103" t="s">
        <v>598</v>
      </c>
      <c r="E1867" s="103">
        <f>E1850</f>
        <v>6</v>
      </c>
      <c r="F1867" s="82"/>
      <c r="G1867" s="130"/>
      <c r="H1867" s="82"/>
    </row>
    <row r="1868" spans="1:8" ht="22.5" customHeight="1">
      <c r="A1868" s="131"/>
      <c r="B1868" s="154" t="s">
        <v>618</v>
      </c>
      <c r="C1868" s="76" t="s">
        <v>609</v>
      </c>
      <c r="D1868" s="492" t="s">
        <v>606</v>
      </c>
      <c r="E1868" s="492"/>
      <c r="F1868" s="82"/>
      <c r="G1868" s="130"/>
      <c r="H1868" s="82"/>
    </row>
    <row r="1869" spans="1:8" ht="22.5" customHeight="1">
      <c r="A1869" s="131"/>
      <c r="B1869" s="71" t="s">
        <v>180</v>
      </c>
      <c r="C1869" s="131" t="s">
        <v>610</v>
      </c>
      <c r="D1869" s="70" t="s">
        <v>95</v>
      </c>
      <c r="E1869" s="70">
        <v>1</v>
      </c>
      <c r="F1869" s="82"/>
      <c r="G1869" s="130"/>
      <c r="H1869" s="82"/>
    </row>
    <row r="1870" spans="1:8" ht="22.5" customHeight="1">
      <c r="A1870" s="135" t="s">
        <v>620</v>
      </c>
      <c r="B1870" s="498" t="s">
        <v>6</v>
      </c>
      <c r="C1870" s="498"/>
      <c r="D1870" s="64"/>
      <c r="E1870" s="64"/>
      <c r="F1870" s="82"/>
      <c r="G1870" s="130"/>
      <c r="H1870" s="82"/>
    </row>
    <row r="1871" spans="1:8" ht="22.5" customHeight="1">
      <c r="A1871" s="131"/>
      <c r="B1871" s="96"/>
      <c r="C1871" s="206" t="s">
        <v>114</v>
      </c>
      <c r="D1871" s="207"/>
      <c r="E1871" s="64"/>
      <c r="F1871" s="82"/>
      <c r="G1871" s="130"/>
      <c r="H1871" s="82"/>
    </row>
    <row r="1872" spans="1:8" ht="22.5" customHeight="1">
      <c r="A1872" s="136" t="s">
        <v>511</v>
      </c>
      <c r="B1872" s="137"/>
      <c r="C1872" s="136" t="s">
        <v>8</v>
      </c>
      <c r="D1872" s="64"/>
      <c r="E1872" s="64"/>
      <c r="F1872" s="82"/>
      <c r="G1872" s="130"/>
      <c r="H1872" s="82"/>
    </row>
    <row r="1873" spans="1:8" ht="22.5" customHeight="1">
      <c r="A1873" s="64"/>
      <c r="B1873" s="71"/>
      <c r="C1873" s="62" t="s">
        <v>114</v>
      </c>
      <c r="D1873" s="64"/>
      <c r="E1873" s="64"/>
      <c r="F1873" s="82"/>
      <c r="G1873" s="130"/>
      <c r="H1873" s="82"/>
    </row>
    <row r="1874" spans="1:8" ht="22.5" customHeight="1">
      <c r="A1874" s="64"/>
      <c r="B1874" s="71"/>
      <c r="C1874" s="62"/>
      <c r="D1874" s="64"/>
      <c r="E1874" s="64"/>
      <c r="F1874" s="82"/>
      <c r="G1874" s="130"/>
      <c r="H1874" s="82"/>
    </row>
    <row r="1875" spans="1:8" ht="22.5" customHeight="1">
      <c r="A1875" s="136" t="s">
        <v>512</v>
      </c>
      <c r="B1875" s="496" t="s">
        <v>139</v>
      </c>
      <c r="C1875" s="496"/>
      <c r="D1875" s="496"/>
      <c r="E1875" s="496"/>
      <c r="F1875" s="82"/>
      <c r="G1875" s="130"/>
      <c r="H1875" s="82"/>
    </row>
    <row r="1876" spans="1:8" ht="22.5" customHeight="1">
      <c r="A1876" s="64"/>
      <c r="B1876" s="71"/>
      <c r="C1876" s="500" t="s">
        <v>193</v>
      </c>
      <c r="D1876" s="500"/>
      <c r="E1876" s="500"/>
      <c r="F1876" s="82"/>
      <c r="G1876" s="130"/>
      <c r="H1876" s="82"/>
    </row>
    <row r="1877" spans="1:8" ht="22.5" customHeight="1">
      <c r="A1877" s="64"/>
      <c r="B1877" s="71"/>
      <c r="C1877" s="119" t="s">
        <v>606</v>
      </c>
      <c r="D1877" s="121"/>
      <c r="E1877" s="121"/>
      <c r="F1877" s="82"/>
      <c r="G1877" s="130"/>
      <c r="H1877" s="82"/>
    </row>
    <row r="1878" spans="1:8" ht="22.5" customHeight="1">
      <c r="A1878" s="64"/>
      <c r="B1878" s="500" t="s">
        <v>143</v>
      </c>
      <c r="C1878" s="500"/>
      <c r="D1878" s="500"/>
      <c r="E1878" s="500"/>
      <c r="F1878" s="82"/>
      <c r="G1878" s="130"/>
      <c r="H1878" s="82"/>
    </row>
    <row r="1879" spans="1:8" ht="22.5" customHeight="1">
      <c r="A1879" s="68" t="s">
        <v>513</v>
      </c>
      <c r="B1879" s="71"/>
      <c r="C1879" s="62" t="s">
        <v>185</v>
      </c>
      <c r="D1879" s="64" t="s">
        <v>48</v>
      </c>
      <c r="E1879" s="64">
        <f>E1844</f>
        <v>2</v>
      </c>
      <c r="F1879" s="82"/>
      <c r="G1879" s="130"/>
      <c r="H1879" s="82"/>
    </row>
    <row r="1880" spans="1:8" ht="22.5" customHeight="1">
      <c r="A1880" s="68"/>
      <c r="B1880" s="71"/>
      <c r="C1880" s="69" t="s">
        <v>1154</v>
      </c>
      <c r="D1880" s="64"/>
      <c r="E1880" s="64"/>
      <c r="F1880" s="82"/>
      <c r="G1880" s="130"/>
      <c r="H1880" s="82"/>
    </row>
    <row r="1881" spans="1:8" ht="22.5" customHeight="1">
      <c r="A1881" s="68"/>
      <c r="B1881" s="71" t="s">
        <v>127</v>
      </c>
      <c r="C1881" s="62" t="s">
        <v>266</v>
      </c>
      <c r="D1881" s="64" t="s">
        <v>48</v>
      </c>
      <c r="E1881" s="64">
        <v>1</v>
      </c>
      <c r="F1881" s="82"/>
      <c r="G1881" s="130"/>
      <c r="H1881" s="82"/>
    </row>
    <row r="1882" spans="1:8" ht="22.5" customHeight="1">
      <c r="A1882" s="179"/>
      <c r="B1882" s="71" t="s">
        <v>130</v>
      </c>
      <c r="C1882" s="62" t="s">
        <v>999</v>
      </c>
      <c r="D1882" s="64" t="s">
        <v>48</v>
      </c>
      <c r="E1882" s="64">
        <v>2</v>
      </c>
      <c r="F1882" s="82"/>
      <c r="G1882" s="130"/>
      <c r="H1882" s="82"/>
    </row>
    <row r="1883" spans="1:8" ht="22.5" customHeight="1">
      <c r="A1883" s="179"/>
      <c r="B1883" s="71" t="s">
        <v>177</v>
      </c>
      <c r="C1883" s="62" t="s">
        <v>885</v>
      </c>
      <c r="D1883" s="64" t="s">
        <v>48</v>
      </c>
      <c r="E1883" s="64">
        <v>1</v>
      </c>
      <c r="F1883" s="82"/>
      <c r="G1883" s="130"/>
      <c r="H1883" s="82"/>
    </row>
    <row r="1884" spans="1:8" ht="22.5" customHeight="1">
      <c r="A1884" s="68"/>
      <c r="B1884" s="71" t="s">
        <v>180</v>
      </c>
      <c r="C1884" s="62" t="s">
        <v>1153</v>
      </c>
      <c r="D1884" s="64" t="s">
        <v>48</v>
      </c>
      <c r="E1884" s="64">
        <v>1</v>
      </c>
      <c r="F1884" s="82"/>
      <c r="G1884" s="130"/>
      <c r="H1884" s="82"/>
    </row>
    <row r="1885" spans="1:8" ht="22.5" customHeight="1">
      <c r="A1885" s="68" t="s">
        <v>514</v>
      </c>
      <c r="B1885" s="71"/>
      <c r="C1885" s="62" t="s">
        <v>114</v>
      </c>
      <c r="D1885" s="64"/>
      <c r="E1885" s="64"/>
      <c r="F1885" s="82"/>
      <c r="G1885" s="130"/>
      <c r="H1885" s="82"/>
    </row>
    <row r="1886" spans="1:8" ht="22.5" customHeight="1">
      <c r="A1886" s="68" t="s">
        <v>515</v>
      </c>
      <c r="B1886" s="71"/>
      <c r="C1886" s="62" t="s">
        <v>114</v>
      </c>
      <c r="D1886" s="64"/>
      <c r="E1886" s="64"/>
      <c r="F1886" s="82"/>
      <c r="G1886" s="130"/>
      <c r="H1886" s="82"/>
    </row>
    <row r="1887" spans="1:8" ht="22.5" customHeight="1">
      <c r="A1887" s="68" t="s">
        <v>517</v>
      </c>
      <c r="B1887" s="71"/>
      <c r="C1887" s="62" t="s">
        <v>516</v>
      </c>
      <c r="D1887" s="64" t="s">
        <v>95</v>
      </c>
      <c r="E1887" s="64">
        <v>1</v>
      </c>
      <c r="F1887" s="82"/>
      <c r="G1887" s="130"/>
      <c r="H1887" s="82"/>
    </row>
    <row r="1888" spans="1:8" ht="22.5" customHeight="1">
      <c r="A1888" s="68"/>
      <c r="B1888" s="71" t="s">
        <v>127</v>
      </c>
      <c r="C1888" s="62" t="str">
        <f>C1734</f>
        <v>Control Mimic panel with all accessories  including monitoring</v>
      </c>
      <c r="D1888" s="64" t="s">
        <v>44</v>
      </c>
      <c r="E1888" s="64"/>
      <c r="F1888" s="82"/>
      <c r="G1888" s="130"/>
      <c r="H1888" s="82"/>
    </row>
    <row r="1889" spans="1:8" ht="22.5" customHeight="1">
      <c r="A1889" s="68"/>
      <c r="B1889" s="71" t="s">
        <v>130</v>
      </c>
      <c r="C1889" s="62" t="str">
        <f>C1735</f>
        <v>Protection main relay ( Bay Unit )</v>
      </c>
      <c r="D1889" s="64" t="s">
        <v>95</v>
      </c>
      <c r="E1889" s="64">
        <v>1</v>
      </c>
      <c r="F1889" s="82"/>
      <c r="G1889" s="130"/>
      <c r="H1889" s="82"/>
    </row>
    <row r="1890" spans="1:8" ht="22.5" customHeight="1">
      <c r="A1890" s="68"/>
      <c r="B1890" s="71" t="s">
        <v>611</v>
      </c>
      <c r="C1890" s="62" t="str">
        <f>C1736</f>
        <v>Central Unit extension card</v>
      </c>
      <c r="D1890" s="64" t="s">
        <v>95</v>
      </c>
      <c r="E1890" s="64">
        <v>1</v>
      </c>
      <c r="F1890" s="82"/>
      <c r="G1890" s="130"/>
      <c r="H1890" s="82"/>
    </row>
    <row r="1891" spans="1:8" ht="22.5" customHeight="1">
      <c r="A1891" s="68"/>
      <c r="B1891" s="71" t="s">
        <v>612</v>
      </c>
      <c r="C1891" s="62" t="str">
        <f>C1737</f>
        <v xml:space="preserve"> Bay Unit with HMI</v>
      </c>
      <c r="D1891" s="64" t="s">
        <v>95</v>
      </c>
      <c r="E1891" s="64">
        <v>1</v>
      </c>
      <c r="F1891" s="82"/>
      <c r="G1891" s="130"/>
      <c r="H1891" s="82"/>
    </row>
    <row r="1892" spans="1:8" ht="22.5" customHeight="1">
      <c r="A1892" s="68"/>
      <c r="B1892" s="71" t="s">
        <v>177</v>
      </c>
      <c r="C1892" s="62" t="str">
        <f>C1738</f>
        <v>Selector Switch for Enabling/Disabling BBP,BFP, all function</v>
      </c>
      <c r="D1892" s="64" t="s">
        <v>95</v>
      </c>
      <c r="E1892" s="64">
        <v>1</v>
      </c>
      <c r="F1892" s="82"/>
      <c r="G1892" s="130"/>
      <c r="H1892" s="82"/>
    </row>
    <row r="1893" spans="1:8" ht="22.5" customHeight="1">
      <c r="A1893" s="68"/>
      <c r="B1893" s="71" t="s">
        <v>180</v>
      </c>
      <c r="C1893" s="62" t="s">
        <v>1153</v>
      </c>
      <c r="D1893" s="64" t="s">
        <v>95</v>
      </c>
      <c r="E1893" s="64">
        <v>1</v>
      </c>
      <c r="F1893" s="82"/>
      <c r="G1893" s="130"/>
      <c r="H1893" s="82"/>
    </row>
    <row r="1894" spans="1:8" ht="22.5" customHeight="1">
      <c r="A1894" s="68" t="s">
        <v>518</v>
      </c>
      <c r="B1894" s="71"/>
      <c r="C1894" s="62" t="s">
        <v>142</v>
      </c>
      <c r="D1894" s="64" t="s">
        <v>95</v>
      </c>
      <c r="E1894" s="64">
        <v>1</v>
      </c>
      <c r="F1894" s="82"/>
      <c r="G1894" s="130"/>
      <c r="H1894" s="82"/>
    </row>
    <row r="1895" spans="1:8" ht="22.5" customHeight="1">
      <c r="A1895" s="68"/>
      <c r="B1895" s="71" t="s">
        <v>127</v>
      </c>
      <c r="C1895" s="62" t="s">
        <v>188</v>
      </c>
      <c r="D1895" s="64" t="s">
        <v>62</v>
      </c>
      <c r="E1895" s="64">
        <f>E1879*2</f>
        <v>4</v>
      </c>
      <c r="F1895" s="82"/>
      <c r="G1895" s="130"/>
      <c r="H1895" s="82"/>
    </row>
    <row r="1896" spans="1:8" ht="22.5" customHeight="1">
      <c r="A1896" s="68"/>
      <c r="B1896" s="71" t="s">
        <v>130</v>
      </c>
      <c r="C1896" s="62" t="s">
        <v>957</v>
      </c>
      <c r="D1896" s="64" t="s">
        <v>95</v>
      </c>
      <c r="E1896" s="64">
        <v>1</v>
      </c>
      <c r="F1896" s="82"/>
      <c r="G1896" s="130"/>
      <c r="H1896" s="82"/>
    </row>
    <row r="1897" spans="1:8" ht="22.5" customHeight="1">
      <c r="A1897" s="64"/>
      <c r="B1897" s="500" t="s">
        <v>147</v>
      </c>
      <c r="C1897" s="500"/>
      <c r="D1897" s="64"/>
      <c r="E1897" s="64"/>
      <c r="F1897" s="82"/>
      <c r="G1897" s="130"/>
      <c r="H1897" s="82"/>
    </row>
    <row r="1898" spans="1:8" ht="22.5" customHeight="1">
      <c r="A1898" s="64"/>
      <c r="B1898" s="500" t="s">
        <v>114</v>
      </c>
      <c r="C1898" s="500"/>
      <c r="D1898" s="64"/>
      <c r="E1898" s="64"/>
      <c r="F1898" s="82"/>
      <c r="G1898" s="130"/>
      <c r="H1898" s="82"/>
    </row>
    <row r="1899" spans="1:8" ht="22.5" customHeight="1">
      <c r="A1899" s="217" t="s">
        <v>679</v>
      </c>
      <c r="B1899" s="500" t="s">
        <v>163</v>
      </c>
      <c r="C1899" s="500"/>
      <c r="D1899" s="495" t="s">
        <v>114</v>
      </c>
      <c r="E1899" s="495"/>
      <c r="F1899" s="82"/>
      <c r="G1899" s="130"/>
      <c r="H1899" s="82"/>
    </row>
    <row r="1900" spans="1:8" ht="22.5" customHeight="1">
      <c r="A1900" s="64" t="s">
        <v>519</v>
      </c>
      <c r="B1900" s="491" t="s">
        <v>231</v>
      </c>
      <c r="C1900" s="491"/>
      <c r="D1900" s="491"/>
      <c r="E1900" s="64">
        <v>1</v>
      </c>
      <c r="F1900" s="82"/>
      <c r="G1900" s="130"/>
      <c r="H1900" s="82"/>
    </row>
    <row r="1901" spans="1:8" ht="22.5" customHeight="1">
      <c r="A1901" s="64"/>
      <c r="B1901" s="71" t="s">
        <v>127</v>
      </c>
      <c r="C1901" s="62" t="s">
        <v>770</v>
      </c>
      <c r="D1901" s="70" t="s">
        <v>95</v>
      </c>
      <c r="E1901" s="70">
        <v>1</v>
      </c>
      <c r="F1901" s="82"/>
      <c r="G1901" s="130"/>
      <c r="H1901" s="82"/>
    </row>
    <row r="1902" spans="1:8" ht="22.5" customHeight="1">
      <c r="A1902" s="64"/>
      <c r="B1902" s="71" t="s">
        <v>130</v>
      </c>
      <c r="C1902" s="62" t="s">
        <v>712</v>
      </c>
      <c r="D1902" s="64" t="s">
        <v>95</v>
      </c>
      <c r="E1902" s="64">
        <v>1</v>
      </c>
      <c r="F1902" s="82"/>
      <c r="G1902" s="130"/>
      <c r="H1902" s="82"/>
    </row>
    <row r="1903" spans="1:8" ht="22.5" customHeight="1">
      <c r="A1903" s="64" t="s">
        <v>520</v>
      </c>
      <c r="B1903" s="498" t="s">
        <v>158</v>
      </c>
      <c r="C1903" s="498"/>
      <c r="D1903" s="63" t="s">
        <v>114</v>
      </c>
      <c r="E1903" s="136"/>
      <c r="F1903" s="82"/>
      <c r="G1903" s="130"/>
      <c r="H1903" s="82"/>
    </row>
    <row r="1904" spans="1:8" ht="22.5" customHeight="1">
      <c r="A1904" s="64" t="s">
        <v>521</v>
      </c>
      <c r="B1904" s="71"/>
      <c r="C1904" s="69" t="s">
        <v>194</v>
      </c>
      <c r="D1904" s="64" t="s">
        <v>114</v>
      </c>
      <c r="E1904" s="64"/>
      <c r="F1904" s="82"/>
      <c r="G1904" s="130"/>
      <c r="H1904" s="82"/>
    </row>
    <row r="1905" spans="1:9" ht="22.5" customHeight="1">
      <c r="A1905" s="64" t="s">
        <v>522</v>
      </c>
      <c r="B1905" s="71"/>
      <c r="C1905" s="116" t="s">
        <v>200</v>
      </c>
      <c r="D1905" s="64"/>
      <c r="E1905" s="64"/>
      <c r="F1905" s="82"/>
      <c r="G1905" s="130"/>
      <c r="H1905" s="82"/>
    </row>
    <row r="1906" spans="1:9" ht="22.5" customHeight="1">
      <c r="A1906" s="64"/>
      <c r="B1906" s="71"/>
      <c r="C1906" s="62" t="s">
        <v>197</v>
      </c>
      <c r="D1906" s="64"/>
      <c r="E1906" s="64"/>
      <c r="F1906" s="82"/>
      <c r="G1906" s="130"/>
      <c r="H1906" s="82"/>
    </row>
    <row r="1907" spans="1:9" ht="22.5" customHeight="1">
      <c r="A1907" s="64"/>
      <c r="B1907" s="71" t="s">
        <v>63</v>
      </c>
      <c r="C1907" s="62" t="s">
        <v>198</v>
      </c>
      <c r="D1907" s="64" t="s">
        <v>95</v>
      </c>
      <c r="E1907" s="64">
        <v>1</v>
      </c>
      <c r="F1907" s="82"/>
      <c r="G1907" s="130"/>
      <c r="H1907" s="82"/>
    </row>
    <row r="1908" spans="1:9" ht="22.5" customHeight="1">
      <c r="A1908" s="64"/>
      <c r="B1908" s="71" t="s">
        <v>64</v>
      </c>
      <c r="C1908" s="62" t="s">
        <v>199</v>
      </c>
      <c r="D1908" s="64" t="s">
        <v>95</v>
      </c>
      <c r="E1908" s="64">
        <v>1</v>
      </c>
      <c r="F1908" s="82"/>
      <c r="G1908" s="130"/>
      <c r="H1908" s="82"/>
    </row>
    <row r="1909" spans="1:9" ht="22.5" customHeight="1">
      <c r="A1909" s="64" t="s">
        <v>525</v>
      </c>
      <c r="B1909" s="71"/>
      <c r="C1909" s="116" t="s">
        <v>675</v>
      </c>
      <c r="D1909" s="103"/>
      <c r="E1909" s="117"/>
      <c r="F1909" s="82"/>
      <c r="G1909" s="130"/>
      <c r="H1909" s="82"/>
    </row>
    <row r="1910" spans="1:9" ht="22.5" customHeight="1">
      <c r="A1910" s="64" t="s">
        <v>221</v>
      </c>
      <c r="B1910" s="71"/>
      <c r="C1910" s="76" t="s">
        <v>621</v>
      </c>
      <c r="D1910" s="103"/>
      <c r="E1910" s="117"/>
      <c r="F1910" s="82"/>
      <c r="G1910" s="130"/>
      <c r="H1910" s="82"/>
    </row>
    <row r="1911" spans="1:9" ht="22.5" customHeight="1">
      <c r="A1911" s="64"/>
      <c r="B1911" s="71" t="s">
        <v>63</v>
      </c>
      <c r="C1911" s="76" t="s">
        <v>676</v>
      </c>
      <c r="D1911" s="103" t="s">
        <v>214</v>
      </c>
      <c r="E1911" s="117">
        <v>1</v>
      </c>
      <c r="F1911" s="82"/>
      <c r="G1911" s="130"/>
      <c r="H1911" s="82"/>
    </row>
    <row r="1912" spans="1:9" ht="22.5" customHeight="1">
      <c r="A1912" s="64"/>
      <c r="B1912" s="71" t="s">
        <v>64</v>
      </c>
      <c r="C1912" s="76" t="s">
        <v>677</v>
      </c>
      <c r="D1912" s="103" t="s">
        <v>214</v>
      </c>
      <c r="E1912" s="117">
        <v>1</v>
      </c>
      <c r="F1912" s="82"/>
      <c r="G1912" s="130"/>
      <c r="H1912" s="82"/>
    </row>
    <row r="1913" spans="1:9" ht="22.5" customHeight="1">
      <c r="A1913" s="64" t="s">
        <v>526</v>
      </c>
      <c r="B1913" s="71"/>
      <c r="C1913" s="76" t="s">
        <v>215</v>
      </c>
      <c r="D1913" s="103" t="s">
        <v>216</v>
      </c>
      <c r="E1913" s="117">
        <v>1</v>
      </c>
      <c r="F1913" s="82"/>
      <c r="G1913" s="130"/>
      <c r="H1913" s="82"/>
    </row>
    <row r="1914" spans="1:9" ht="22.5" customHeight="1">
      <c r="A1914" s="64" t="s">
        <v>527</v>
      </c>
      <c r="B1914" s="71"/>
      <c r="C1914" s="116" t="s">
        <v>206</v>
      </c>
      <c r="D1914" s="103"/>
      <c r="E1914" s="103"/>
      <c r="F1914" s="82"/>
      <c r="G1914" s="130"/>
      <c r="H1914" s="82"/>
    </row>
    <row r="1915" spans="1:9" ht="22.5" customHeight="1">
      <c r="A1915" s="64" t="s">
        <v>528</v>
      </c>
      <c r="B1915" s="71"/>
      <c r="C1915" s="76" t="s">
        <v>220</v>
      </c>
      <c r="D1915" s="103"/>
      <c r="E1915" s="103"/>
      <c r="F1915" s="82"/>
      <c r="G1915" s="130"/>
      <c r="H1915" s="82"/>
    </row>
    <row r="1916" spans="1:9" ht="22.5" customHeight="1">
      <c r="A1916" s="136"/>
      <c r="B1916" s="71" t="s">
        <v>63</v>
      </c>
      <c r="C1916" s="125" t="s">
        <v>222</v>
      </c>
      <c r="D1916" s="103" t="s">
        <v>114</v>
      </c>
      <c r="E1916" s="103"/>
      <c r="F1916" s="82"/>
      <c r="G1916" s="130"/>
      <c r="H1916" s="82"/>
    </row>
    <row r="1917" spans="1:9" ht="22.5" customHeight="1">
      <c r="A1917" s="82"/>
      <c r="B1917" s="71" t="s">
        <v>64</v>
      </c>
      <c r="C1917" s="125" t="s">
        <v>972</v>
      </c>
      <c r="D1917" s="103" t="s">
        <v>114</v>
      </c>
      <c r="E1917" s="103"/>
      <c r="F1917" s="82"/>
      <c r="G1917" s="130"/>
      <c r="H1917" s="82"/>
    </row>
    <row r="1918" spans="1:9" ht="22.5" customHeight="1">
      <c r="A1918" s="82"/>
      <c r="B1918" s="71" t="s">
        <v>65</v>
      </c>
      <c r="C1918" s="76" t="s">
        <v>977</v>
      </c>
      <c r="D1918" s="103" t="s">
        <v>114</v>
      </c>
      <c r="E1918" s="103"/>
      <c r="F1918" s="82"/>
      <c r="G1918" s="130"/>
      <c r="H1918" s="82"/>
    </row>
    <row r="1919" spans="1:9" ht="22.5" customHeight="1">
      <c r="A1919" s="82"/>
      <c r="B1919" s="71" t="s">
        <v>66</v>
      </c>
      <c r="C1919" s="125" t="s">
        <v>523</v>
      </c>
      <c r="D1919" s="103" t="s">
        <v>95</v>
      </c>
      <c r="E1919" s="103">
        <v>1</v>
      </c>
      <c r="F1919" s="131"/>
      <c r="G1919" s="130"/>
    </row>
    <row r="1920" spans="1:9" s="152" customFormat="1" ht="22.5" customHeight="1">
      <c r="A1920" s="64" t="s">
        <v>529</v>
      </c>
      <c r="B1920" s="71"/>
      <c r="C1920" s="76" t="s">
        <v>208</v>
      </c>
      <c r="D1920" s="103"/>
      <c r="E1920" s="103"/>
      <c r="F1920" s="139"/>
      <c r="G1920" s="130"/>
      <c r="H1920" s="131"/>
      <c r="I1920" s="139"/>
    </row>
    <row r="1921" spans="1:9" ht="22.5" customHeight="1">
      <c r="A1921" s="64"/>
      <c r="B1921" s="71" t="s">
        <v>63</v>
      </c>
      <c r="C1921" s="122" t="s">
        <v>223</v>
      </c>
      <c r="D1921" s="103" t="s">
        <v>114</v>
      </c>
      <c r="E1921" s="103"/>
      <c r="F1921" s="131"/>
      <c r="G1921" s="130"/>
    </row>
    <row r="1922" spans="1:9" ht="22.5" customHeight="1">
      <c r="A1922" s="64"/>
      <c r="B1922" s="71" t="s">
        <v>64</v>
      </c>
      <c r="C1922" s="125" t="s">
        <v>224</v>
      </c>
      <c r="D1922" s="103" t="s">
        <v>114</v>
      </c>
      <c r="E1922" s="103"/>
      <c r="F1922" s="131"/>
      <c r="G1922" s="130"/>
    </row>
    <row r="1923" spans="1:9" s="152" customFormat="1" ht="22.5" customHeight="1">
      <c r="A1923" s="64"/>
      <c r="B1923" s="71" t="s">
        <v>65</v>
      </c>
      <c r="C1923" s="122" t="s">
        <v>524</v>
      </c>
      <c r="D1923" s="103" t="s">
        <v>214</v>
      </c>
      <c r="E1923" s="103">
        <v>1</v>
      </c>
      <c r="F1923" s="139"/>
      <c r="G1923" s="130"/>
      <c r="H1923" s="139"/>
      <c r="I1923" s="139"/>
    </row>
    <row r="1924" spans="1:9" ht="22.5" customHeight="1">
      <c r="A1924" s="82" t="s">
        <v>530</v>
      </c>
      <c r="B1924" s="491" t="s">
        <v>210</v>
      </c>
      <c r="C1924" s="491"/>
      <c r="D1924" s="103"/>
      <c r="E1924" s="103"/>
      <c r="F1924" s="131"/>
      <c r="G1924" s="130"/>
    </row>
    <row r="1925" spans="1:9" ht="22.5" customHeight="1">
      <c r="A1925" s="82" t="s">
        <v>771</v>
      </c>
      <c r="B1925" s="489" t="s">
        <v>531</v>
      </c>
      <c r="C1925" s="489"/>
      <c r="D1925" s="103" t="s">
        <v>214</v>
      </c>
      <c r="E1925" s="103">
        <v>1</v>
      </c>
      <c r="F1925" s="131"/>
      <c r="G1925" s="130"/>
    </row>
    <row r="1926" spans="1:9" ht="22.5" customHeight="1">
      <c r="A1926" s="82" t="s">
        <v>772</v>
      </c>
      <c r="B1926" s="489" t="s">
        <v>212</v>
      </c>
      <c r="C1926" s="489"/>
      <c r="D1926" s="103" t="s">
        <v>114</v>
      </c>
      <c r="E1926" s="103"/>
      <c r="F1926" s="131"/>
      <c r="G1926" s="369"/>
    </row>
    <row r="1927" spans="1:9" ht="22.5" customHeight="1">
      <c r="A1927" s="82" t="s">
        <v>534</v>
      </c>
      <c r="B1927" s="491" t="s">
        <v>217</v>
      </c>
      <c r="C1927" s="491"/>
      <c r="D1927" s="492"/>
      <c r="E1927" s="492"/>
      <c r="F1927" s="131"/>
      <c r="G1927" s="369"/>
    </row>
    <row r="1928" spans="1:9" ht="22.5" customHeight="1">
      <c r="A1928" s="82" t="s">
        <v>535</v>
      </c>
      <c r="B1928" s="553" t="s">
        <v>715</v>
      </c>
      <c r="C1928" s="554"/>
      <c r="D1928" s="149"/>
      <c r="E1928" s="149"/>
      <c r="F1928" s="131"/>
      <c r="G1928" s="369"/>
    </row>
    <row r="1929" spans="1:9" ht="22.5" customHeight="1">
      <c r="A1929" s="140"/>
      <c r="B1929" s="144" t="s">
        <v>611</v>
      </c>
      <c r="C1929" s="145" t="s">
        <v>748</v>
      </c>
      <c r="D1929" s="99"/>
      <c r="E1929" s="99" t="str">
        <f>E1714</f>
        <v xml:space="preserve">Deleted </v>
      </c>
      <c r="F1929" s="131"/>
      <c r="G1929" s="369"/>
    </row>
    <row r="1930" spans="1:9" ht="22.5" customHeight="1">
      <c r="A1930" s="140"/>
      <c r="B1930" s="144" t="s">
        <v>612</v>
      </c>
      <c r="C1930" s="145" t="s">
        <v>747</v>
      </c>
      <c r="E1930" s="99" t="s">
        <v>114</v>
      </c>
      <c r="F1930" s="131"/>
      <c r="G1930" s="369"/>
    </row>
    <row r="1931" spans="1:9" ht="22.5" customHeight="1">
      <c r="A1931" s="140"/>
      <c r="B1931" s="144" t="s">
        <v>613</v>
      </c>
      <c r="C1931" s="145" t="s">
        <v>826</v>
      </c>
      <c r="D1931" s="99" t="s">
        <v>114</v>
      </c>
      <c r="E1931" s="99" t="s">
        <v>114</v>
      </c>
      <c r="F1931" s="131"/>
      <c r="G1931" s="369"/>
    </row>
    <row r="1932" spans="1:9" ht="22.5" customHeight="1">
      <c r="A1932" s="140"/>
      <c r="B1932" s="146" t="s">
        <v>613</v>
      </c>
      <c r="C1932" s="145" t="s">
        <v>717</v>
      </c>
      <c r="D1932" s="99" t="s">
        <v>598</v>
      </c>
      <c r="E1932" s="99">
        <f>E1857+E1858</f>
        <v>4</v>
      </c>
      <c r="F1932" s="131"/>
      <c r="G1932" s="369"/>
    </row>
    <row r="1933" spans="1:9" ht="22.5" customHeight="1">
      <c r="A1933" s="140"/>
      <c r="B1933" s="146" t="s">
        <v>614</v>
      </c>
      <c r="C1933" s="145" t="s">
        <v>718</v>
      </c>
      <c r="D1933" s="99"/>
      <c r="E1933" s="99"/>
      <c r="F1933" s="131"/>
      <c r="G1933" s="369"/>
    </row>
    <row r="1934" spans="1:9" ht="22.5" customHeight="1">
      <c r="A1934" s="140"/>
      <c r="B1934" s="146" t="s">
        <v>127</v>
      </c>
      <c r="C1934" s="145" t="s">
        <v>602</v>
      </c>
      <c r="D1934" s="99" t="s">
        <v>48</v>
      </c>
      <c r="E1934" s="99">
        <f>E1844</f>
        <v>2</v>
      </c>
      <c r="F1934" s="131"/>
      <c r="G1934" s="369"/>
    </row>
    <row r="1935" spans="1:9" ht="22.5" customHeight="1">
      <c r="A1935" s="140"/>
      <c r="B1935" s="146" t="s">
        <v>130</v>
      </c>
      <c r="C1935" s="145" t="s">
        <v>603</v>
      </c>
      <c r="D1935" s="99" t="s">
        <v>48</v>
      </c>
      <c r="E1935" s="99">
        <f>E1845+E1847</f>
        <v>6</v>
      </c>
      <c r="F1935" s="131"/>
      <c r="G1935" s="369"/>
    </row>
    <row r="1936" spans="1:9" ht="22.5" customHeight="1">
      <c r="A1936" s="140"/>
      <c r="B1936" s="146" t="s">
        <v>177</v>
      </c>
      <c r="C1936" s="145" t="s">
        <v>604</v>
      </c>
      <c r="D1936" s="99" t="s">
        <v>48</v>
      </c>
      <c r="E1936" s="99">
        <f>E1846</f>
        <v>2</v>
      </c>
      <c r="F1936" s="131"/>
      <c r="G1936" s="369"/>
    </row>
    <row r="1937" spans="1:7" ht="22.5" customHeight="1">
      <c r="A1937" s="140"/>
      <c r="B1937" s="146" t="s">
        <v>180</v>
      </c>
      <c r="C1937" s="145" t="s">
        <v>605</v>
      </c>
      <c r="D1937" s="99" t="s">
        <v>114</v>
      </c>
      <c r="E1937" s="99"/>
      <c r="F1937" s="131"/>
      <c r="G1937" s="369"/>
    </row>
    <row r="1938" spans="1:7" ht="22.5" customHeight="1">
      <c r="A1938" s="140"/>
      <c r="B1938" s="146" t="s">
        <v>250</v>
      </c>
      <c r="C1938" s="145" t="s">
        <v>607</v>
      </c>
      <c r="D1938" s="99" t="s">
        <v>598</v>
      </c>
      <c r="E1938" s="99">
        <f>E1848</f>
        <v>6</v>
      </c>
      <c r="F1938" s="131"/>
      <c r="G1938" s="130"/>
    </row>
    <row r="1939" spans="1:7" ht="22.5" customHeight="1">
      <c r="A1939" s="140"/>
      <c r="B1939" s="146" t="s">
        <v>811</v>
      </c>
      <c r="C1939" s="145" t="s">
        <v>608</v>
      </c>
      <c r="D1939" s="99" t="s">
        <v>598</v>
      </c>
      <c r="E1939" s="99">
        <f t="shared" ref="E1939:E1940" si="4">E1849</f>
        <v>6</v>
      </c>
      <c r="F1939" s="131"/>
      <c r="G1939" s="130"/>
    </row>
    <row r="1940" spans="1:7" ht="22.5" customHeight="1">
      <c r="A1940" s="140"/>
      <c r="B1940" s="146" t="s">
        <v>812</v>
      </c>
      <c r="C1940" s="145" t="s">
        <v>132</v>
      </c>
      <c r="D1940" s="99" t="s">
        <v>598</v>
      </c>
      <c r="E1940" s="99">
        <f t="shared" si="4"/>
        <v>6</v>
      </c>
      <c r="F1940" s="131"/>
      <c r="G1940" s="130"/>
    </row>
    <row r="1941" spans="1:7" ht="22.5" customHeight="1">
      <c r="A1941" s="162"/>
      <c r="B1941" s="193" t="s">
        <v>615</v>
      </c>
      <c r="C1941" s="208" t="s">
        <v>731</v>
      </c>
      <c r="D1941" s="393" t="s">
        <v>95</v>
      </c>
      <c r="E1941" s="175">
        <v>1</v>
      </c>
      <c r="F1941" s="131"/>
      <c r="G1941" s="130"/>
    </row>
    <row r="1942" spans="1:7" ht="22.5" customHeight="1">
      <c r="A1942" s="162"/>
      <c r="B1942" s="193" t="s">
        <v>616</v>
      </c>
      <c r="C1942" s="208" t="s">
        <v>735</v>
      </c>
      <c r="D1942" s="209" t="s">
        <v>95</v>
      </c>
      <c r="E1942" s="184">
        <v>1</v>
      </c>
      <c r="F1942" s="131"/>
      <c r="G1942" s="130"/>
    </row>
    <row r="1943" spans="1:7" ht="22.5" customHeight="1">
      <c r="A1943" s="162"/>
      <c r="B1943" s="193" t="s">
        <v>617</v>
      </c>
      <c r="C1943" s="208" t="s">
        <v>831</v>
      </c>
      <c r="D1943" s="209" t="s">
        <v>95</v>
      </c>
      <c r="E1943" s="184">
        <v>1</v>
      </c>
      <c r="F1943" s="131"/>
      <c r="G1943" s="130"/>
    </row>
    <row r="1944" spans="1:7" ht="22.5" customHeight="1">
      <c r="A1944" s="162"/>
      <c r="B1944" s="193" t="s">
        <v>722</v>
      </c>
      <c r="C1944" s="208" t="s">
        <v>739</v>
      </c>
      <c r="D1944" s="209" t="s">
        <v>95</v>
      </c>
      <c r="E1944" s="184">
        <v>1</v>
      </c>
      <c r="F1944" s="131"/>
      <c r="G1944" s="130"/>
    </row>
    <row r="1945" spans="1:7" ht="22.5" customHeight="1">
      <c r="A1945" s="82" t="s">
        <v>536</v>
      </c>
      <c r="B1945" s="567" t="s">
        <v>1320</v>
      </c>
      <c r="C1945" s="564"/>
      <c r="D1945" s="209" t="s">
        <v>95</v>
      </c>
      <c r="E1945" s="184">
        <v>1</v>
      </c>
      <c r="F1945" s="131"/>
      <c r="G1945" s="130"/>
    </row>
    <row r="1946" spans="1:7" ht="22.5" customHeight="1">
      <c r="A1946" s="82" t="s">
        <v>1012</v>
      </c>
      <c r="B1946" s="530" t="s">
        <v>1105</v>
      </c>
      <c r="C1946" s="531"/>
      <c r="D1946" s="149"/>
      <c r="E1946" s="149"/>
      <c r="F1946" s="131"/>
      <c r="G1946" s="130"/>
    </row>
    <row r="1947" spans="1:7" ht="22.5" customHeight="1">
      <c r="A1947" s="82"/>
      <c r="B1947" s="219" t="s">
        <v>611</v>
      </c>
      <c r="C1947" s="124" t="s">
        <v>1106</v>
      </c>
      <c r="D1947" s="103" t="s">
        <v>114</v>
      </c>
      <c r="E1947" s="103"/>
      <c r="F1947" s="131"/>
      <c r="G1947" s="130"/>
    </row>
    <row r="1948" spans="1:7" ht="22.5" customHeight="1">
      <c r="A1948" s="82"/>
      <c r="B1948" s="219" t="s">
        <v>612</v>
      </c>
      <c r="C1948" s="124" t="s">
        <v>1107</v>
      </c>
      <c r="D1948" s="103" t="s">
        <v>62</v>
      </c>
      <c r="E1948" s="103">
        <v>1</v>
      </c>
      <c r="F1948" s="131"/>
      <c r="G1948" s="130"/>
    </row>
    <row r="1949" spans="1:7" ht="22.5" customHeight="1">
      <c r="A1949" s="82" t="s">
        <v>1013</v>
      </c>
      <c r="B1949" s="218"/>
      <c r="C1949" s="124" t="s">
        <v>606</v>
      </c>
      <c r="D1949" s="149"/>
      <c r="E1949" s="149"/>
      <c r="F1949" s="131"/>
      <c r="G1949" s="130"/>
    </row>
    <row r="1950" spans="1:7" ht="22.5" customHeight="1">
      <c r="A1950" s="82" t="s">
        <v>1014</v>
      </c>
      <c r="B1950" s="218"/>
      <c r="C1950" s="124" t="s">
        <v>606</v>
      </c>
      <c r="D1950" s="149"/>
      <c r="E1950" s="149"/>
      <c r="F1950" s="131"/>
      <c r="G1950" s="130"/>
    </row>
    <row r="1951" spans="1:7" ht="22.5" customHeight="1">
      <c r="A1951" s="82" t="s">
        <v>537</v>
      </c>
      <c r="B1951" s="491" t="s">
        <v>227</v>
      </c>
      <c r="C1951" s="491"/>
      <c r="D1951" s="103"/>
      <c r="E1951" s="103"/>
      <c r="F1951" s="131"/>
      <c r="G1951" s="130"/>
    </row>
    <row r="1952" spans="1:7" ht="22.5" customHeight="1">
      <c r="A1952" s="67" t="s">
        <v>538</v>
      </c>
      <c r="B1952" s="489" t="s">
        <v>532</v>
      </c>
      <c r="C1952" s="489"/>
      <c r="D1952" s="568" t="s">
        <v>114</v>
      </c>
      <c r="E1952" s="569"/>
      <c r="F1952" s="131"/>
      <c r="G1952" s="130"/>
    </row>
    <row r="1953" spans="1:8" ht="22.5" customHeight="1">
      <c r="A1953" s="67" t="s">
        <v>539</v>
      </c>
      <c r="B1953" s="489" t="s">
        <v>533</v>
      </c>
      <c r="C1953" s="489"/>
      <c r="D1953" s="103" t="s">
        <v>214</v>
      </c>
      <c r="E1953" s="103">
        <v>1</v>
      </c>
      <c r="F1953" s="131"/>
      <c r="G1953" s="130"/>
    </row>
    <row r="1954" spans="1:8" ht="22.5" customHeight="1">
      <c r="A1954" s="82" t="s">
        <v>540</v>
      </c>
      <c r="B1954" s="491" t="s">
        <v>228</v>
      </c>
      <c r="C1954" s="491"/>
      <c r="D1954" s="103"/>
      <c r="E1954" s="103"/>
      <c r="F1954" s="131"/>
      <c r="G1954" s="130"/>
    </row>
    <row r="1955" spans="1:8" ht="22.5" customHeight="1">
      <c r="A1955" s="82" t="s">
        <v>773</v>
      </c>
      <c r="B1955" s="489" t="s">
        <v>541</v>
      </c>
      <c r="C1955" s="489"/>
      <c r="D1955" s="103" t="s">
        <v>214</v>
      </c>
      <c r="E1955" s="103">
        <v>1</v>
      </c>
      <c r="F1955" s="131"/>
      <c r="G1955" s="130"/>
    </row>
    <row r="1956" spans="1:8" ht="22.5" customHeight="1">
      <c r="A1956" s="82" t="s">
        <v>774</v>
      </c>
      <c r="B1956" s="489" t="s">
        <v>767</v>
      </c>
      <c r="C1956" s="489"/>
      <c r="D1956" s="103" t="s">
        <v>114</v>
      </c>
      <c r="E1956" s="103"/>
      <c r="F1956" s="178"/>
      <c r="G1956" s="130"/>
      <c r="H1956" s="82"/>
    </row>
    <row r="1957" spans="1:8" ht="22.5" customHeight="1">
      <c r="A1957" s="82" t="s">
        <v>775</v>
      </c>
      <c r="B1957" s="489" t="s">
        <v>542</v>
      </c>
      <c r="C1957" s="489"/>
      <c r="D1957" s="103" t="s">
        <v>214</v>
      </c>
      <c r="E1957" s="103">
        <v>1</v>
      </c>
      <c r="F1957" s="82"/>
      <c r="G1957" s="130"/>
      <c r="H1957" s="82"/>
    </row>
    <row r="1958" spans="1:8" ht="22.5" customHeight="1">
      <c r="A1958" s="82" t="s">
        <v>776</v>
      </c>
      <c r="B1958" s="489" t="s">
        <v>1179</v>
      </c>
      <c r="C1958" s="489"/>
      <c r="D1958" s="103" t="s">
        <v>95</v>
      </c>
      <c r="E1958" s="103">
        <v>1</v>
      </c>
    </row>
    <row r="1959" spans="1:8" ht="22.5" customHeight="1">
      <c r="A1959" s="211" t="s">
        <v>624</v>
      </c>
      <c r="B1959" s="212"/>
      <c r="C1959" s="213"/>
      <c r="D1959" s="138"/>
      <c r="E1959" s="138"/>
    </row>
    <row r="1960" spans="1:8" ht="22.5" customHeight="1">
      <c r="A1960" s="156" t="s">
        <v>1261</v>
      </c>
      <c r="B1960" s="157"/>
      <c r="C1960" s="158"/>
      <c r="D1960" s="159"/>
      <c r="E1960" s="160"/>
    </row>
  </sheetData>
  <mergeCells count="563">
    <mergeCell ref="B1848:C1848"/>
    <mergeCell ref="B1849:C1849"/>
    <mergeCell ref="B1850:C1850"/>
    <mergeCell ref="B1851:C1851"/>
    <mergeCell ref="B1945:C1945"/>
    <mergeCell ref="D1952:E1952"/>
    <mergeCell ref="B1826:C1826"/>
    <mergeCell ref="B1827:C1827"/>
    <mergeCell ref="B1717:C1717"/>
    <mergeCell ref="B1747:C1747"/>
    <mergeCell ref="B1762:D1762"/>
    <mergeCell ref="B1743:E1743"/>
    <mergeCell ref="B1772:E1772"/>
    <mergeCell ref="D1776:E1776"/>
    <mergeCell ref="B1802:C1802"/>
    <mergeCell ref="B1803:C1803"/>
    <mergeCell ref="B1804:C1804"/>
    <mergeCell ref="B1805:C1805"/>
    <mergeCell ref="D1805:E1805"/>
    <mergeCell ref="B1695:C1695"/>
    <mergeCell ref="D1695:E1695"/>
    <mergeCell ref="B1696:C1696"/>
    <mergeCell ref="D1696:E1696"/>
    <mergeCell ref="B1697:C1697"/>
    <mergeCell ref="D1697:E1697"/>
    <mergeCell ref="B1663:C1663"/>
    <mergeCell ref="B1847:C1847"/>
    <mergeCell ref="B1113:C1113"/>
    <mergeCell ref="B1114:C1114"/>
    <mergeCell ref="B1343:C1343"/>
    <mergeCell ref="B1610:C1610"/>
    <mergeCell ref="B1698:C1698"/>
    <mergeCell ref="B1699:C1699"/>
    <mergeCell ref="B1702:C1702"/>
    <mergeCell ref="B1707:C1707"/>
    <mergeCell ref="B1715:E1715"/>
    <mergeCell ref="B1806:C1806"/>
    <mergeCell ref="B1822:C1822"/>
    <mergeCell ref="B1823:C1823"/>
    <mergeCell ref="B1824:C1824"/>
    <mergeCell ref="B1825:C1825"/>
    <mergeCell ref="B1722:E1722"/>
    <mergeCell ref="C1723:E1723"/>
    <mergeCell ref="B1957:C1957"/>
    <mergeCell ref="B1841:E1841"/>
    <mergeCell ref="D1864:E1864"/>
    <mergeCell ref="D1868:E1868"/>
    <mergeCell ref="B1870:C1870"/>
    <mergeCell ref="B1875:E1875"/>
    <mergeCell ref="B1828:C1828"/>
    <mergeCell ref="B1829:C1829"/>
    <mergeCell ref="A1835:A1838"/>
    <mergeCell ref="B1835:C1838"/>
    <mergeCell ref="D1835:D1838"/>
    <mergeCell ref="E1835:E1837"/>
    <mergeCell ref="B1954:C1954"/>
    <mergeCell ref="B1955:C1955"/>
    <mergeCell ref="B1956:C1956"/>
    <mergeCell ref="A1833:I1834"/>
    <mergeCell ref="F1835:G1835"/>
    <mergeCell ref="H1835:I1835"/>
    <mergeCell ref="B1946:C1946"/>
    <mergeCell ref="B1842:C1842"/>
    <mergeCell ref="B1843:E1843"/>
    <mergeCell ref="B1844:C1844"/>
    <mergeCell ref="B1845:C1845"/>
    <mergeCell ref="B1846:C1846"/>
    <mergeCell ref="B1958:C1958"/>
    <mergeCell ref="H4:I4"/>
    <mergeCell ref="D298:E298"/>
    <mergeCell ref="B812:C812"/>
    <mergeCell ref="D834:E834"/>
    <mergeCell ref="B1078:C1078"/>
    <mergeCell ref="B1927:C1927"/>
    <mergeCell ref="D1927:E1927"/>
    <mergeCell ref="B1951:C1951"/>
    <mergeCell ref="B1952:C1952"/>
    <mergeCell ref="B1953:C1953"/>
    <mergeCell ref="B1928:C1928"/>
    <mergeCell ref="B1900:D1900"/>
    <mergeCell ref="B1903:C1903"/>
    <mergeCell ref="B1924:C1924"/>
    <mergeCell ref="B1925:C1925"/>
    <mergeCell ref="B1926:C1926"/>
    <mergeCell ref="C1876:E1876"/>
    <mergeCell ref="B1878:E1878"/>
    <mergeCell ref="B1897:C1897"/>
    <mergeCell ref="B1898:C1898"/>
    <mergeCell ref="B1899:C1899"/>
    <mergeCell ref="D1899:E1899"/>
    <mergeCell ref="B1839:E1839"/>
    <mergeCell ref="H1678:I1678"/>
    <mergeCell ref="B1682:E1682"/>
    <mergeCell ref="A1683:A1694"/>
    <mergeCell ref="B1683:C1683"/>
    <mergeCell ref="B1691:B1692"/>
    <mergeCell ref="D1691:D1692"/>
    <mergeCell ref="E1691:E1692"/>
    <mergeCell ref="B1669:C1669"/>
    <mergeCell ref="B1670:C1670"/>
    <mergeCell ref="A1678:A1681"/>
    <mergeCell ref="B1678:C1681"/>
    <mergeCell ref="D1678:D1681"/>
    <mergeCell ref="E1678:E1680"/>
    <mergeCell ref="F1678:G1678"/>
    <mergeCell ref="A1676:I1676"/>
    <mergeCell ref="B1664:C1664"/>
    <mergeCell ref="B1665:C1665"/>
    <mergeCell ref="B1666:C1666"/>
    <mergeCell ref="B1667:C1667"/>
    <mergeCell ref="B1668:C1668"/>
    <mergeCell ref="B1655:C1655"/>
    <mergeCell ref="B1658:C1658"/>
    <mergeCell ref="B1662:C1662"/>
    <mergeCell ref="B1659:C1659"/>
    <mergeCell ref="B1660:C1660"/>
    <mergeCell ref="B1661:C1661"/>
    <mergeCell ref="B1583:E1583"/>
    <mergeCell ref="B1606:C1606"/>
    <mergeCell ref="B1607:C1607"/>
    <mergeCell ref="B1608:C1608"/>
    <mergeCell ref="B1609:C1609"/>
    <mergeCell ref="D1609:E1609"/>
    <mergeCell ref="B1515:E1515"/>
    <mergeCell ref="C1516:E1516"/>
    <mergeCell ref="B1518:E1518"/>
    <mergeCell ref="B1558:C1558"/>
    <mergeCell ref="B1573:D1573"/>
    <mergeCell ref="B1488:C1488"/>
    <mergeCell ref="B1489:C1489"/>
    <mergeCell ref="B1490:C1490"/>
    <mergeCell ref="B1491:C1491"/>
    <mergeCell ref="D1508:E1508"/>
    <mergeCell ref="B1473:C1473"/>
    <mergeCell ref="A1481:C1481"/>
    <mergeCell ref="A1482:C1482"/>
    <mergeCell ref="B1483:C1483"/>
    <mergeCell ref="B1484:C1484"/>
    <mergeCell ref="B1487:C1487"/>
    <mergeCell ref="A1456:A1462"/>
    <mergeCell ref="B1456:C1456"/>
    <mergeCell ref="B1458:C1458"/>
    <mergeCell ref="B1463:C1463"/>
    <mergeCell ref="B1465:C1465"/>
    <mergeCell ref="B1468:C1468"/>
    <mergeCell ref="A1431:A1444"/>
    <mergeCell ref="B1431:C1431"/>
    <mergeCell ref="B1433:C1433"/>
    <mergeCell ref="A1445:A1455"/>
    <mergeCell ref="B1445:C1445"/>
    <mergeCell ref="B1447:C1447"/>
    <mergeCell ref="A1407:I1408"/>
    <mergeCell ref="B1401:C1401"/>
    <mergeCell ref="B1402:C1402"/>
    <mergeCell ref="A1409:A1412"/>
    <mergeCell ref="B1409:C1412"/>
    <mergeCell ref="D1409:D1412"/>
    <mergeCell ref="E1409:E1411"/>
    <mergeCell ref="F1409:G1409"/>
    <mergeCell ref="D1441:D1442"/>
    <mergeCell ref="E1441:E1442"/>
    <mergeCell ref="H1409:I1409"/>
    <mergeCell ref="B1413:E1413"/>
    <mergeCell ref="B1414:E1414"/>
    <mergeCell ref="B1416:E1416"/>
    <mergeCell ref="A1417:A1430"/>
    <mergeCell ref="B1417:C1417"/>
    <mergeCell ref="B1419:C1419"/>
    <mergeCell ref="D1427:D1428"/>
    <mergeCell ref="E1427:E1428"/>
    <mergeCell ref="B1395:C1395"/>
    <mergeCell ref="B1396:C1396"/>
    <mergeCell ref="B1397:C1397"/>
    <mergeCell ref="B1398:C1398"/>
    <mergeCell ref="B1399:C1399"/>
    <mergeCell ref="B1400:C1400"/>
    <mergeCell ref="B1387:C1387"/>
    <mergeCell ref="B1390:C1390"/>
    <mergeCell ref="B1394:C1394"/>
    <mergeCell ref="B1391:C1391"/>
    <mergeCell ref="B1392:C1392"/>
    <mergeCell ref="B1393:C1393"/>
    <mergeCell ref="B1316:E1316"/>
    <mergeCell ref="B1339:C1339"/>
    <mergeCell ref="B1340:C1340"/>
    <mergeCell ref="B1341:C1341"/>
    <mergeCell ref="B1342:C1342"/>
    <mergeCell ref="D1342:E1342"/>
    <mergeCell ref="B1248:E1248"/>
    <mergeCell ref="C1249:E1249"/>
    <mergeCell ref="B1251:E1251"/>
    <mergeCell ref="B1291:C1291"/>
    <mergeCell ref="B1306:D1306"/>
    <mergeCell ref="B1221:C1221"/>
    <mergeCell ref="B1222:C1222"/>
    <mergeCell ref="B1223:C1223"/>
    <mergeCell ref="B1224:C1224"/>
    <mergeCell ref="D1241:E1241"/>
    <mergeCell ref="B1207:C1207"/>
    <mergeCell ref="A1214:C1214"/>
    <mergeCell ref="A1215:C1215"/>
    <mergeCell ref="B1216:C1216"/>
    <mergeCell ref="B1217:C1217"/>
    <mergeCell ref="B1220:C1220"/>
    <mergeCell ref="A1190:A1196"/>
    <mergeCell ref="B1190:C1190"/>
    <mergeCell ref="B1192:C1192"/>
    <mergeCell ref="B1197:C1197"/>
    <mergeCell ref="B1199:C1199"/>
    <mergeCell ref="B1202:C1202"/>
    <mergeCell ref="A1165:A1178"/>
    <mergeCell ref="B1165:C1165"/>
    <mergeCell ref="D1175:D1176"/>
    <mergeCell ref="B1167:C1167"/>
    <mergeCell ref="E1175:E1176"/>
    <mergeCell ref="A1179:A1189"/>
    <mergeCell ref="B1179:C1179"/>
    <mergeCell ref="B1181:C1181"/>
    <mergeCell ref="B1148:E1148"/>
    <mergeCell ref="B1149:E1149"/>
    <mergeCell ref="B1150:E1150"/>
    <mergeCell ref="A1151:A1164"/>
    <mergeCell ref="B1151:C1151"/>
    <mergeCell ref="B1153:C1153"/>
    <mergeCell ref="D1161:D1162"/>
    <mergeCell ref="E1161:E1162"/>
    <mergeCell ref="B1137:C1137"/>
    <mergeCell ref="B1138:C1138"/>
    <mergeCell ref="A1144:A1147"/>
    <mergeCell ref="B1144:C1147"/>
    <mergeCell ref="D1144:D1147"/>
    <mergeCell ref="E1144:E1146"/>
    <mergeCell ref="F1144:G1144"/>
    <mergeCell ref="H1144:I1144"/>
    <mergeCell ref="A1142:I1142"/>
    <mergeCell ref="B1130:C1130"/>
    <mergeCell ref="B1131:C1131"/>
    <mergeCell ref="B1132:C1132"/>
    <mergeCell ref="B1133:C1133"/>
    <mergeCell ref="B1134:C1134"/>
    <mergeCell ref="B1135:C1135"/>
    <mergeCell ref="B1123:C1123"/>
    <mergeCell ref="B1126:C1126"/>
    <mergeCell ref="B1136:C1136"/>
    <mergeCell ref="B1127:C1127"/>
    <mergeCell ref="B1128:C1128"/>
    <mergeCell ref="B1129:C1129"/>
    <mergeCell ref="B1077:C1077"/>
    <mergeCell ref="D1077:E1077"/>
    <mergeCell ref="D1100:E1100"/>
    <mergeCell ref="B1041:D1041"/>
    <mergeCell ref="B1051:E1051"/>
    <mergeCell ref="B1074:C1074"/>
    <mergeCell ref="B1075:C1075"/>
    <mergeCell ref="B1076:C1076"/>
    <mergeCell ref="B982:E982"/>
    <mergeCell ref="C983:E983"/>
    <mergeCell ref="B985:E985"/>
    <mergeCell ref="B1016:E1016"/>
    <mergeCell ref="B1026:C1026"/>
    <mergeCell ref="B955:C955"/>
    <mergeCell ref="B956:C956"/>
    <mergeCell ref="B957:C957"/>
    <mergeCell ref="B958:C958"/>
    <mergeCell ref="B972:C972"/>
    <mergeCell ref="D975:E975"/>
    <mergeCell ref="B941:C941"/>
    <mergeCell ref="A948:E948"/>
    <mergeCell ref="A949:E949"/>
    <mergeCell ref="B950:C950"/>
    <mergeCell ref="B951:C951"/>
    <mergeCell ref="B954:C954"/>
    <mergeCell ref="F877:G877"/>
    <mergeCell ref="H877:I877"/>
    <mergeCell ref="A924:A930"/>
    <mergeCell ref="B924:C924"/>
    <mergeCell ref="B926:C926"/>
    <mergeCell ref="B931:C931"/>
    <mergeCell ref="B933:C933"/>
    <mergeCell ref="B936:C936"/>
    <mergeCell ref="A899:A912"/>
    <mergeCell ref="B899:C899"/>
    <mergeCell ref="B901:C901"/>
    <mergeCell ref="A913:A923"/>
    <mergeCell ref="B913:C913"/>
    <mergeCell ref="B915:C915"/>
    <mergeCell ref="B885:C885"/>
    <mergeCell ref="B887:C887"/>
    <mergeCell ref="D895:D896"/>
    <mergeCell ref="E895:E896"/>
    <mergeCell ref="D909:D910"/>
    <mergeCell ref="E909:E910"/>
    <mergeCell ref="B881:E881"/>
    <mergeCell ref="B882:E882"/>
    <mergeCell ref="B884:E884"/>
    <mergeCell ref="A885:A898"/>
    <mergeCell ref="B871:C871"/>
    <mergeCell ref="A877:A880"/>
    <mergeCell ref="B877:C880"/>
    <mergeCell ref="D877:D880"/>
    <mergeCell ref="E877:E879"/>
    <mergeCell ref="B864:C864"/>
    <mergeCell ref="D710:E710"/>
    <mergeCell ref="B717:E717"/>
    <mergeCell ref="C718:E718"/>
    <mergeCell ref="B720:E720"/>
    <mergeCell ref="B775:C775"/>
    <mergeCell ref="D712:E712"/>
    <mergeCell ref="B865:C865"/>
    <mergeCell ref="B866:C866"/>
    <mergeCell ref="B867:C867"/>
    <mergeCell ref="B868:C868"/>
    <mergeCell ref="B869:C869"/>
    <mergeCell ref="B853:C853"/>
    <mergeCell ref="B856:C856"/>
    <mergeCell ref="B859:C859"/>
    <mergeCell ref="B870:C870"/>
    <mergeCell ref="B863:C863"/>
    <mergeCell ref="A875:E875"/>
    <mergeCell ref="B685:C685"/>
    <mergeCell ref="B686:C686"/>
    <mergeCell ref="B847:C847"/>
    <mergeCell ref="B785:E785"/>
    <mergeCell ref="B808:C808"/>
    <mergeCell ref="B809:C809"/>
    <mergeCell ref="B810:C810"/>
    <mergeCell ref="B811:C811"/>
    <mergeCell ref="D811:E811"/>
    <mergeCell ref="D716:E716"/>
    <mergeCell ref="F611:G611"/>
    <mergeCell ref="H611:I611"/>
    <mergeCell ref="D593:E593"/>
    <mergeCell ref="A658:A664"/>
    <mergeCell ref="B658:C658"/>
    <mergeCell ref="B660:C660"/>
    <mergeCell ref="B665:E665"/>
    <mergeCell ref="B666:C666"/>
    <mergeCell ref="B668:C668"/>
    <mergeCell ref="A633:A646"/>
    <mergeCell ref="B633:C633"/>
    <mergeCell ref="B635:C635"/>
    <mergeCell ref="D643:D644"/>
    <mergeCell ref="E643:E644"/>
    <mergeCell ref="A647:A657"/>
    <mergeCell ref="B647:C647"/>
    <mergeCell ref="B649:C649"/>
    <mergeCell ref="A590:A592"/>
    <mergeCell ref="B590:C590"/>
    <mergeCell ref="B593:C593"/>
    <mergeCell ref="B615:E615"/>
    <mergeCell ref="B616:E616"/>
    <mergeCell ref="B618:E618"/>
    <mergeCell ref="A619:A632"/>
    <mergeCell ref="B619:C619"/>
    <mergeCell ref="B621:C621"/>
    <mergeCell ref="D629:D630"/>
    <mergeCell ref="E629:E630"/>
    <mergeCell ref="B603:C603"/>
    <mergeCell ref="B604:C604"/>
    <mergeCell ref="B605:C605"/>
    <mergeCell ref="A611:A614"/>
    <mergeCell ref="B611:C614"/>
    <mergeCell ref="D611:D614"/>
    <mergeCell ref="E611:E613"/>
    <mergeCell ref="D543:E543"/>
    <mergeCell ref="A581:A586"/>
    <mergeCell ref="B581:C581"/>
    <mergeCell ref="A531:A535"/>
    <mergeCell ref="A536:A539"/>
    <mergeCell ref="B540:C540"/>
    <mergeCell ref="B541:C541"/>
    <mergeCell ref="B542:C542"/>
    <mergeCell ref="B543:C543"/>
    <mergeCell ref="D554:E554"/>
    <mergeCell ref="B449:E449"/>
    <mergeCell ref="C450:E450"/>
    <mergeCell ref="B452:E452"/>
    <mergeCell ref="B507:E507"/>
    <mergeCell ref="B517:E517"/>
    <mergeCell ref="B441:C441"/>
    <mergeCell ref="B442:C442"/>
    <mergeCell ref="D442:E442"/>
    <mergeCell ref="B443:C443"/>
    <mergeCell ref="B448:C448"/>
    <mergeCell ref="D448:E448"/>
    <mergeCell ref="B421:C421"/>
    <mergeCell ref="B422:C422"/>
    <mergeCell ref="B423:C423"/>
    <mergeCell ref="B424:C424"/>
    <mergeCell ref="B425:C425"/>
    <mergeCell ref="B439:D439"/>
    <mergeCell ref="B403:C403"/>
    <mergeCell ref="B408:C408"/>
    <mergeCell ref="A415:C415"/>
    <mergeCell ref="B416:C416"/>
    <mergeCell ref="B417:C417"/>
    <mergeCell ref="B418:C418"/>
    <mergeCell ref="F344:G344"/>
    <mergeCell ref="H344:I344"/>
    <mergeCell ref="B333:C333"/>
    <mergeCell ref="B334:C334"/>
    <mergeCell ref="B335:C335"/>
    <mergeCell ref="B336:C336"/>
    <mergeCell ref="B337:C337"/>
    <mergeCell ref="A342:G342"/>
    <mergeCell ref="B327:C327"/>
    <mergeCell ref="B328:C328"/>
    <mergeCell ref="B329:C329"/>
    <mergeCell ref="B330:C330"/>
    <mergeCell ref="B331:C331"/>
    <mergeCell ref="B332:C332"/>
    <mergeCell ref="A344:A347"/>
    <mergeCell ref="B344:C347"/>
    <mergeCell ref="D344:D347"/>
    <mergeCell ref="E344:E346"/>
    <mergeCell ref="B317:C317"/>
    <mergeCell ref="D317:E317"/>
    <mergeCell ref="A320:A322"/>
    <mergeCell ref="B320:C320"/>
    <mergeCell ref="B323:C323"/>
    <mergeCell ref="B267:C267"/>
    <mergeCell ref="D267:E267"/>
    <mergeCell ref="B268:C268"/>
    <mergeCell ref="A311:A316"/>
    <mergeCell ref="B311:C311"/>
    <mergeCell ref="D275:E275"/>
    <mergeCell ref="A255:A259"/>
    <mergeCell ref="B255:C255"/>
    <mergeCell ref="A260:A263"/>
    <mergeCell ref="B264:C264"/>
    <mergeCell ref="B265:C265"/>
    <mergeCell ref="B266:C266"/>
    <mergeCell ref="B246:C246"/>
    <mergeCell ref="B249:C249"/>
    <mergeCell ref="A250:A252"/>
    <mergeCell ref="B250:C250"/>
    <mergeCell ref="B253:C253"/>
    <mergeCell ref="B254:C254"/>
    <mergeCell ref="B226:E226"/>
    <mergeCell ref="B235:C235"/>
    <mergeCell ref="B236:C236"/>
    <mergeCell ref="B239:C239"/>
    <mergeCell ref="B242:C242"/>
    <mergeCell ref="B245:C245"/>
    <mergeCell ref="C137:E137"/>
    <mergeCell ref="B138:C138"/>
    <mergeCell ref="B167:E167"/>
    <mergeCell ref="B201:D201"/>
    <mergeCell ref="B216:D216"/>
    <mergeCell ref="B112:C112"/>
    <mergeCell ref="B113:C113"/>
    <mergeCell ref="B114:C114"/>
    <mergeCell ref="C125:E125"/>
    <mergeCell ref="B136:E136"/>
    <mergeCell ref="B90:C90"/>
    <mergeCell ref="B105:E105"/>
    <mergeCell ref="B106:C106"/>
    <mergeCell ref="B107:C107"/>
    <mergeCell ref="B82:C82"/>
    <mergeCell ref="B85:C85"/>
    <mergeCell ref="B72:C72"/>
    <mergeCell ref="B73:C73"/>
    <mergeCell ref="B74:C74"/>
    <mergeCell ref="B75:C75"/>
    <mergeCell ref="B76:C76"/>
    <mergeCell ref="B77:C77"/>
    <mergeCell ref="B111:C111"/>
    <mergeCell ref="A1:I1"/>
    <mergeCell ref="A4:A7"/>
    <mergeCell ref="B4:C7"/>
    <mergeCell ref="D4:D7"/>
    <mergeCell ref="E4:E6"/>
    <mergeCell ref="F4:G4"/>
    <mergeCell ref="A317:A319"/>
    <mergeCell ref="A22:A34"/>
    <mergeCell ref="B22:C22"/>
    <mergeCell ref="B30:B31"/>
    <mergeCell ref="D30:D31"/>
    <mergeCell ref="E30:E31"/>
    <mergeCell ref="A35:A44"/>
    <mergeCell ref="B35:C35"/>
    <mergeCell ref="B8:E8"/>
    <mergeCell ref="A9:A21"/>
    <mergeCell ref="B9:C9"/>
    <mergeCell ref="B17:B18"/>
    <mergeCell ref="D17:D18"/>
    <mergeCell ref="E17:E18"/>
    <mergeCell ref="A60:A67"/>
    <mergeCell ref="B60:C60"/>
    <mergeCell ref="B68:E68"/>
    <mergeCell ref="B69:C69"/>
    <mergeCell ref="D1126:E1126"/>
    <mergeCell ref="D1390:E1390"/>
    <mergeCell ref="D1247:E1247"/>
    <mergeCell ref="B1175:B1176"/>
    <mergeCell ref="D1514:E1514"/>
    <mergeCell ref="D1658:E1658"/>
    <mergeCell ref="B597:C597"/>
    <mergeCell ref="B598:C598"/>
    <mergeCell ref="B599:C599"/>
    <mergeCell ref="B600:C600"/>
    <mergeCell ref="B601:C601"/>
    <mergeCell ref="B602:C602"/>
    <mergeCell ref="B689:C689"/>
    <mergeCell ref="B690:C690"/>
    <mergeCell ref="B691:C691"/>
    <mergeCell ref="B692:C692"/>
    <mergeCell ref="B693:C693"/>
    <mergeCell ref="B707:C707"/>
    <mergeCell ref="B671:C671"/>
    <mergeCell ref="B676:C676"/>
    <mergeCell ref="A683:E683"/>
    <mergeCell ref="B861:C861"/>
    <mergeCell ref="B862:C862"/>
    <mergeCell ref="A684:E684"/>
    <mergeCell ref="D981:E981"/>
    <mergeCell ref="B348:E348"/>
    <mergeCell ref="B349:E349"/>
    <mergeCell ref="B350:E350"/>
    <mergeCell ref="A351:A364"/>
    <mergeCell ref="B351:C351"/>
    <mergeCell ref="B353:C353"/>
    <mergeCell ref="D361:D362"/>
    <mergeCell ref="E361:E362"/>
    <mergeCell ref="A390:A396"/>
    <mergeCell ref="B390:C390"/>
    <mergeCell ref="B392:C392"/>
    <mergeCell ref="B397:E397"/>
    <mergeCell ref="B398:C398"/>
    <mergeCell ref="B400:C400"/>
    <mergeCell ref="A365:A378"/>
    <mergeCell ref="B365:C365"/>
    <mergeCell ref="B367:C367"/>
    <mergeCell ref="D375:D376"/>
    <mergeCell ref="E375:E376"/>
    <mergeCell ref="A379:A389"/>
    <mergeCell ref="B379:C379"/>
    <mergeCell ref="B381:C381"/>
    <mergeCell ref="B375:B376"/>
    <mergeCell ref="A2:I2"/>
    <mergeCell ref="B324:C324"/>
    <mergeCell ref="B325:C325"/>
    <mergeCell ref="B326:C326"/>
    <mergeCell ref="B594:C594"/>
    <mergeCell ref="B595:C595"/>
    <mergeCell ref="B596:C596"/>
    <mergeCell ref="A609:E609"/>
    <mergeCell ref="B860:C860"/>
    <mergeCell ref="B70:C70"/>
    <mergeCell ref="B71:C71"/>
    <mergeCell ref="A45:A50"/>
    <mergeCell ref="B45:C45"/>
    <mergeCell ref="B51:C51"/>
    <mergeCell ref="A52:A54"/>
    <mergeCell ref="B52:C52"/>
    <mergeCell ref="A55:A59"/>
    <mergeCell ref="B55:C55"/>
    <mergeCell ref="A108:A110"/>
    <mergeCell ref="B108:C108"/>
    <mergeCell ref="B78:C78"/>
    <mergeCell ref="B79:C79"/>
    <mergeCell ref="B80:C80"/>
    <mergeCell ref="B81:C81"/>
  </mergeCells>
  <printOptions horizontalCentered="1"/>
  <pageMargins left="0.59055118110236227" right="0.59055118110236227" top="0.98425196850393704" bottom="0.78740157480314965" header="0.51181102362204722" footer="0.19685039370078741"/>
  <pageSetup paperSize="9" scale="75" fitToHeight="100" orientation="landscape" r:id="rId1"/>
  <headerFooter>
    <oddHeader>&amp;LBangladesh: "Energy Efficiency in Grid Based Power Supply Project" EEGBPSP. Contract No.: PGCB/KfW/2018/Package 1-1
Schedule B: Price Schedule&amp;RB-&amp;P</oddHeader>
    <oddFooter>&amp;RName of Bidder:                                          Signature of Bidder:
____________________________________________________</oddFooter>
  </headerFooter>
  <rowBreaks count="1" manualBreakCount="1">
    <brk id="167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8"/>
  <sheetViews>
    <sheetView view="pageBreakPreview" zoomScale="85" zoomScaleNormal="100" zoomScaleSheetLayoutView="85" workbookViewId="0">
      <pane ySplit="5" topLeftCell="A6" activePane="bottomLeft" state="frozen"/>
      <selection pane="bottomLeft" activeCell="B83" sqref="B83"/>
    </sheetView>
  </sheetViews>
  <sheetFormatPr defaultColWidth="10.7109375" defaultRowHeight="15"/>
  <cols>
    <col min="1" max="1" width="15.7109375" style="1" customWidth="1"/>
    <col min="2" max="2" width="53.85546875" customWidth="1"/>
    <col min="4" max="4" width="10.42578125" customWidth="1"/>
    <col min="5" max="8" width="15.7109375" customWidth="1"/>
    <col min="9" max="9" width="100.7109375" customWidth="1"/>
    <col min="12" max="12" width="1.7109375" customWidth="1"/>
    <col min="14" max="14" width="100.7109375" customWidth="1"/>
    <col min="17" max="17" width="1.7109375" customWidth="1"/>
    <col min="19" max="19" width="100.7109375" customWidth="1"/>
    <col min="22" max="22" width="1.7109375" customWidth="1"/>
    <col min="24" max="24" width="100.7109375" customWidth="1"/>
    <col min="27" max="27" width="1.7109375" customWidth="1"/>
    <col min="29" max="29" width="100.7109375" customWidth="1"/>
    <col min="32" max="32" width="1.7109375" customWidth="1"/>
    <col min="34" max="43" width="15.7109375" customWidth="1"/>
  </cols>
  <sheetData>
    <row r="1" spans="1:8" s="16" customFormat="1" ht="30" customHeight="1">
      <c r="A1" s="622" t="s">
        <v>649</v>
      </c>
      <c r="B1" s="622"/>
      <c r="C1" s="622"/>
      <c r="D1" s="622"/>
      <c r="E1" s="622"/>
      <c r="F1" s="622"/>
      <c r="G1" s="622"/>
      <c r="H1" s="622"/>
    </row>
    <row r="2" spans="1:8" ht="5.0999999999999996" customHeight="1" thickBot="1"/>
    <row r="3" spans="1:8" s="11" customFormat="1" ht="21.75" customHeight="1" thickBot="1">
      <c r="A3" s="635"/>
      <c r="B3" s="636"/>
      <c r="C3" s="636"/>
      <c r="D3" s="637"/>
      <c r="E3" s="632" t="s">
        <v>11</v>
      </c>
      <c r="F3" s="633"/>
      <c r="G3" s="633"/>
      <c r="H3" s="634"/>
    </row>
    <row r="4" spans="1:8" s="19" customFormat="1" ht="15.75" customHeight="1" thickBot="1">
      <c r="A4" s="638"/>
      <c r="B4" s="639"/>
      <c r="C4" s="639"/>
      <c r="D4" s="640"/>
      <c r="E4" s="624" t="s">
        <v>34</v>
      </c>
      <c r="F4" s="625"/>
      <c r="G4" s="626" t="s">
        <v>35</v>
      </c>
      <c r="H4" s="627"/>
    </row>
    <row r="5" spans="1:8" s="19" customFormat="1" ht="15.75" customHeight="1" thickBot="1">
      <c r="A5" s="641"/>
      <c r="B5" s="642"/>
      <c r="C5" s="642"/>
      <c r="D5" s="643"/>
      <c r="E5" s="628" t="s">
        <v>32</v>
      </c>
      <c r="F5" s="629"/>
      <c r="G5" s="630" t="s">
        <v>33</v>
      </c>
      <c r="H5" s="631"/>
    </row>
    <row r="6" spans="1:8" ht="5.0999999999999996" customHeight="1"/>
    <row r="7" spans="1:8" s="10" customFormat="1" ht="30" customHeight="1">
      <c r="A7" s="570" t="s">
        <v>634</v>
      </c>
      <c r="B7" s="570"/>
      <c r="C7" s="570"/>
      <c r="D7" s="570"/>
      <c r="E7" s="570"/>
      <c r="F7" s="570"/>
      <c r="G7" s="570"/>
      <c r="H7" s="570"/>
    </row>
    <row r="8" spans="1:8" ht="15.95" customHeight="1">
      <c r="A8" s="20" t="s">
        <v>650</v>
      </c>
      <c r="B8" s="585" t="s">
        <v>36</v>
      </c>
      <c r="C8" s="586"/>
      <c r="D8" s="586"/>
      <c r="E8" s="587"/>
      <c r="F8" s="587"/>
      <c r="G8" s="588"/>
      <c r="H8" s="589"/>
    </row>
    <row r="9" spans="1:8" ht="27.75" customHeight="1">
      <c r="A9" s="20" t="s">
        <v>651</v>
      </c>
      <c r="B9" s="585" t="s">
        <v>37</v>
      </c>
      <c r="C9" s="586"/>
      <c r="D9" s="590"/>
      <c r="E9" s="587"/>
      <c r="F9" s="587"/>
      <c r="G9" s="588"/>
      <c r="H9" s="589"/>
    </row>
    <row r="10" spans="1:8" ht="15.95" customHeight="1">
      <c r="A10" s="20" t="s">
        <v>652</v>
      </c>
      <c r="B10" s="585" t="s">
        <v>38</v>
      </c>
      <c r="C10" s="586"/>
      <c r="D10" s="590"/>
      <c r="E10" s="587"/>
      <c r="F10" s="587"/>
      <c r="G10" s="588"/>
      <c r="H10" s="589"/>
    </row>
    <row r="11" spans="1:8" ht="15.95" customHeight="1">
      <c r="A11" s="21" t="s">
        <v>653</v>
      </c>
      <c r="B11" s="591" t="s">
        <v>39</v>
      </c>
      <c r="C11" s="592"/>
      <c r="D11" s="593"/>
      <c r="E11" s="594"/>
      <c r="F11" s="594"/>
      <c r="G11" s="595"/>
      <c r="H11" s="596"/>
    </row>
    <row r="12" spans="1:8" ht="15.95" customHeight="1" thickBot="1">
      <c r="A12" s="21" t="s">
        <v>1125</v>
      </c>
      <c r="B12" s="585" t="s">
        <v>1127</v>
      </c>
      <c r="C12" s="586"/>
      <c r="D12" s="590"/>
      <c r="E12" s="587"/>
      <c r="F12" s="587"/>
      <c r="G12" s="644">
        <f>SUM('Schedule B7'!D7:D18)</f>
        <v>261000</v>
      </c>
      <c r="H12" s="589"/>
    </row>
    <row r="13" spans="1:8" s="10" customFormat="1" ht="15.75" customHeight="1">
      <c r="A13" s="645" t="s">
        <v>654</v>
      </c>
      <c r="B13" s="646"/>
      <c r="C13" s="646"/>
      <c r="D13" s="646"/>
      <c r="E13" s="571"/>
      <c r="F13" s="572"/>
      <c r="G13" s="575"/>
      <c r="H13" s="576"/>
    </row>
    <row r="14" spans="1:8" ht="15.75" customHeight="1" thickBot="1">
      <c r="A14" s="607" t="s">
        <v>40</v>
      </c>
      <c r="B14" s="608"/>
      <c r="C14" s="608"/>
      <c r="D14" s="608"/>
      <c r="E14" s="613"/>
      <c r="F14" s="614"/>
      <c r="G14" s="615"/>
      <c r="H14" s="616"/>
    </row>
    <row r="15" spans="1:8" ht="15.75" customHeight="1" thickBot="1">
      <c r="A15" s="49"/>
      <c r="B15" s="49"/>
      <c r="C15" s="49"/>
      <c r="D15" s="49"/>
      <c r="E15" s="50"/>
      <c r="F15" s="50"/>
      <c r="G15" s="50"/>
      <c r="H15" s="50"/>
    </row>
    <row r="16" spans="1:8" s="10" customFormat="1" ht="30" customHeight="1">
      <c r="A16" s="570" t="s">
        <v>637</v>
      </c>
      <c r="B16" s="570"/>
      <c r="C16" s="570"/>
      <c r="D16" s="570"/>
      <c r="E16" s="570"/>
      <c r="F16" s="570"/>
      <c r="G16" s="570"/>
      <c r="H16" s="570"/>
    </row>
    <row r="17" spans="1:8" ht="15.95" customHeight="1">
      <c r="A17" s="20" t="s">
        <v>650</v>
      </c>
      <c r="B17" s="585" t="s">
        <v>36</v>
      </c>
      <c r="C17" s="586"/>
      <c r="D17" s="586"/>
      <c r="E17" s="587"/>
      <c r="F17" s="587"/>
      <c r="G17" s="588"/>
      <c r="H17" s="589"/>
    </row>
    <row r="18" spans="1:8" ht="24.75" customHeight="1">
      <c r="A18" s="20" t="s">
        <v>651</v>
      </c>
      <c r="B18" s="585" t="s">
        <v>37</v>
      </c>
      <c r="C18" s="586"/>
      <c r="D18" s="590"/>
      <c r="E18" s="587"/>
      <c r="F18" s="587"/>
      <c r="G18" s="588"/>
      <c r="H18" s="589"/>
    </row>
    <row r="19" spans="1:8" ht="15.95" customHeight="1">
      <c r="A19" s="20" t="s">
        <v>652</v>
      </c>
      <c r="B19" s="585" t="s">
        <v>38</v>
      </c>
      <c r="C19" s="586"/>
      <c r="D19" s="590"/>
      <c r="E19" s="587"/>
      <c r="F19" s="587"/>
      <c r="G19" s="588"/>
      <c r="H19" s="589"/>
    </row>
    <row r="20" spans="1:8" ht="15.95" customHeight="1">
      <c r="A20" s="21" t="s">
        <v>653</v>
      </c>
      <c r="B20" s="591" t="s">
        <v>39</v>
      </c>
      <c r="C20" s="592"/>
      <c r="D20" s="593"/>
      <c r="E20" s="594"/>
      <c r="F20" s="594"/>
      <c r="G20" s="595"/>
      <c r="H20" s="596"/>
    </row>
    <row r="21" spans="1:8" ht="15.95" customHeight="1" thickBot="1">
      <c r="A21" s="20" t="s">
        <v>1125</v>
      </c>
      <c r="B21" s="585" t="s">
        <v>1127</v>
      </c>
      <c r="C21" s="586"/>
      <c r="D21" s="590"/>
      <c r="E21" s="587"/>
      <c r="F21" s="587"/>
      <c r="G21" s="644">
        <f>SUM('Schedule B7'!D23:D34)</f>
        <v>261000</v>
      </c>
      <c r="H21" s="589"/>
    </row>
    <row r="22" spans="1:8" s="10" customFormat="1" ht="15.75" customHeight="1">
      <c r="A22" s="602" t="s">
        <v>639</v>
      </c>
      <c r="B22" s="602"/>
      <c r="C22" s="602"/>
      <c r="D22" s="602"/>
      <c r="E22" s="571"/>
      <c r="F22" s="572"/>
      <c r="G22" s="575"/>
      <c r="H22" s="576"/>
    </row>
    <row r="23" spans="1:8" ht="15.75" customHeight="1" thickBot="1">
      <c r="A23" s="607" t="s">
        <v>40</v>
      </c>
      <c r="B23" s="608"/>
      <c r="C23" s="608"/>
      <c r="D23" s="608"/>
      <c r="E23" s="613"/>
      <c r="F23" s="614"/>
      <c r="G23" s="615"/>
      <c r="H23" s="616"/>
    </row>
    <row r="24" spans="1:8" ht="15.75" customHeight="1" thickBot="1">
      <c r="A24" s="49"/>
      <c r="B24" s="49"/>
      <c r="C24" s="49"/>
      <c r="D24" s="49"/>
      <c r="E24" s="50"/>
      <c r="F24" s="50"/>
      <c r="G24" s="50"/>
      <c r="H24" s="50"/>
    </row>
    <row r="25" spans="1:8" s="10" customFormat="1" ht="30" customHeight="1">
      <c r="A25" s="570" t="s">
        <v>641</v>
      </c>
      <c r="B25" s="570"/>
      <c r="C25" s="570"/>
      <c r="D25" s="570"/>
      <c r="E25" s="570"/>
      <c r="F25" s="570"/>
      <c r="G25" s="570"/>
      <c r="H25" s="570"/>
    </row>
    <row r="26" spans="1:8" ht="15.95" customHeight="1">
      <c r="A26" s="20" t="s">
        <v>650</v>
      </c>
      <c r="B26" s="585" t="s">
        <v>36</v>
      </c>
      <c r="C26" s="586"/>
      <c r="D26" s="586"/>
      <c r="E26" s="587"/>
      <c r="F26" s="587"/>
      <c r="G26" s="588"/>
      <c r="H26" s="589"/>
    </row>
    <row r="27" spans="1:8" ht="24.75" customHeight="1">
      <c r="A27" s="20" t="s">
        <v>651</v>
      </c>
      <c r="B27" s="585" t="s">
        <v>37</v>
      </c>
      <c r="C27" s="586"/>
      <c r="D27" s="590"/>
      <c r="E27" s="587"/>
      <c r="F27" s="587"/>
      <c r="G27" s="588"/>
      <c r="H27" s="589"/>
    </row>
    <row r="28" spans="1:8" ht="15.95" customHeight="1">
      <c r="A28" s="20" t="s">
        <v>652</v>
      </c>
      <c r="B28" s="585" t="s">
        <v>38</v>
      </c>
      <c r="C28" s="586"/>
      <c r="D28" s="590"/>
      <c r="E28" s="587"/>
      <c r="F28" s="587"/>
      <c r="G28" s="588"/>
      <c r="H28" s="589"/>
    </row>
    <row r="29" spans="1:8" ht="15.95" customHeight="1">
      <c r="A29" s="21" t="s">
        <v>653</v>
      </c>
      <c r="B29" s="585" t="s">
        <v>39</v>
      </c>
      <c r="C29" s="586"/>
      <c r="D29" s="590"/>
      <c r="E29" s="587"/>
      <c r="F29" s="587"/>
      <c r="G29" s="588"/>
      <c r="H29" s="589"/>
    </row>
    <row r="30" spans="1:8" ht="15.95" customHeight="1" thickBot="1">
      <c r="A30" s="20" t="s">
        <v>1125</v>
      </c>
      <c r="B30" s="585" t="s">
        <v>1127</v>
      </c>
      <c r="C30" s="586"/>
      <c r="D30" s="590"/>
      <c r="E30" s="587"/>
      <c r="F30" s="587"/>
      <c r="G30" s="644">
        <f>SUM('Schedule B7'!D39:D50)</f>
        <v>261000</v>
      </c>
      <c r="H30" s="589"/>
    </row>
    <row r="31" spans="1:8" s="10" customFormat="1" ht="15.75" customHeight="1">
      <c r="A31" s="602" t="s">
        <v>648</v>
      </c>
      <c r="B31" s="602"/>
      <c r="C31" s="602"/>
      <c r="D31" s="602"/>
      <c r="E31" s="571"/>
      <c r="F31" s="572"/>
      <c r="G31" s="575"/>
      <c r="H31" s="576"/>
    </row>
    <row r="32" spans="1:8" ht="15.75" customHeight="1" thickBot="1">
      <c r="A32" s="607" t="s">
        <v>40</v>
      </c>
      <c r="B32" s="608"/>
      <c r="C32" s="608"/>
      <c r="D32" s="608"/>
      <c r="E32" s="613"/>
      <c r="F32" s="614"/>
      <c r="G32" s="615"/>
      <c r="H32" s="616"/>
    </row>
    <row r="33" spans="1:8" ht="15.75" customHeight="1" thickBot="1">
      <c r="A33" s="49"/>
      <c r="B33" s="49"/>
      <c r="C33" s="49"/>
      <c r="D33" s="49"/>
      <c r="E33" s="50"/>
      <c r="F33" s="50"/>
      <c r="G33" s="50"/>
      <c r="H33" s="50"/>
    </row>
    <row r="34" spans="1:8" s="10" customFormat="1" ht="30" customHeight="1">
      <c r="A34" s="570" t="s">
        <v>642</v>
      </c>
      <c r="B34" s="570"/>
      <c r="C34" s="570"/>
      <c r="D34" s="570"/>
      <c r="E34" s="570"/>
      <c r="F34" s="570"/>
      <c r="G34" s="570"/>
      <c r="H34" s="570"/>
    </row>
    <row r="35" spans="1:8" ht="15.95" customHeight="1">
      <c r="A35" s="20" t="s">
        <v>650</v>
      </c>
      <c r="B35" s="585" t="s">
        <v>36</v>
      </c>
      <c r="C35" s="586"/>
      <c r="D35" s="586"/>
      <c r="E35" s="587"/>
      <c r="F35" s="587"/>
      <c r="G35" s="588"/>
      <c r="H35" s="589"/>
    </row>
    <row r="36" spans="1:8" ht="24.75" customHeight="1">
      <c r="A36" s="20" t="s">
        <v>651</v>
      </c>
      <c r="B36" s="585" t="s">
        <v>37</v>
      </c>
      <c r="C36" s="586"/>
      <c r="D36" s="586"/>
      <c r="E36" s="587"/>
      <c r="F36" s="587"/>
      <c r="G36" s="588"/>
      <c r="H36" s="589"/>
    </row>
    <row r="37" spans="1:8" ht="15.95" customHeight="1">
      <c r="A37" s="20" t="s">
        <v>652</v>
      </c>
      <c r="B37" s="585" t="s">
        <v>38</v>
      </c>
      <c r="C37" s="586"/>
      <c r="D37" s="586"/>
      <c r="E37" s="587"/>
      <c r="F37" s="587"/>
      <c r="G37" s="588"/>
      <c r="H37" s="589"/>
    </row>
    <row r="38" spans="1:8" ht="15.95" customHeight="1">
      <c r="A38" s="21" t="s">
        <v>653</v>
      </c>
      <c r="B38" s="591" t="s">
        <v>39</v>
      </c>
      <c r="C38" s="592"/>
      <c r="D38" s="592"/>
      <c r="E38" s="587"/>
      <c r="F38" s="587"/>
      <c r="G38" s="588"/>
      <c r="H38" s="589"/>
    </row>
    <row r="39" spans="1:8" ht="15.95" customHeight="1">
      <c r="A39" s="20" t="s">
        <v>1125</v>
      </c>
      <c r="B39" s="585" t="s">
        <v>1127</v>
      </c>
      <c r="C39" s="586"/>
      <c r="D39" s="586"/>
      <c r="E39" s="609"/>
      <c r="F39" s="610"/>
      <c r="G39" s="611">
        <f>SUM('Schedule B7'!D55:D66)</f>
        <v>261000</v>
      </c>
      <c r="H39" s="612"/>
    </row>
    <row r="40" spans="1:8" s="10" customFormat="1" ht="15.75" customHeight="1">
      <c r="A40" s="602" t="s">
        <v>647</v>
      </c>
      <c r="B40" s="602"/>
      <c r="C40" s="602"/>
      <c r="D40" s="602"/>
      <c r="E40" s="475"/>
      <c r="F40" s="475"/>
      <c r="G40" s="476"/>
      <c r="H40" s="604"/>
    </row>
    <row r="41" spans="1:8" ht="15.75" customHeight="1" thickBot="1">
      <c r="A41" s="607" t="s">
        <v>40</v>
      </c>
      <c r="B41" s="608"/>
      <c r="C41" s="608"/>
      <c r="D41" s="608"/>
      <c r="E41" s="603"/>
      <c r="F41" s="603"/>
      <c r="G41" s="605"/>
      <c r="H41" s="606"/>
    </row>
    <row r="42" spans="1:8" ht="15.75" customHeight="1">
      <c r="A42" s="51"/>
      <c r="B42" s="51"/>
      <c r="C42" s="51"/>
      <c r="D42" s="51"/>
      <c r="E42" s="52"/>
      <c r="F42" s="52"/>
      <c r="G42" s="52"/>
      <c r="H42" s="52"/>
    </row>
    <row r="43" spans="1:8" ht="5.0999999999999996" customHeight="1" thickBot="1">
      <c r="A43" s="53"/>
      <c r="B43" s="53"/>
      <c r="C43" s="53"/>
      <c r="D43" s="53"/>
      <c r="E43" s="54"/>
      <c r="F43" s="54"/>
      <c r="G43" s="54"/>
      <c r="H43" s="54"/>
    </row>
    <row r="44" spans="1:8" s="10" customFormat="1" ht="30" customHeight="1">
      <c r="A44" s="570" t="s">
        <v>643</v>
      </c>
      <c r="B44" s="570"/>
      <c r="C44" s="570"/>
      <c r="D44" s="570"/>
      <c r="E44" s="570"/>
      <c r="F44" s="570"/>
      <c r="G44" s="570"/>
      <c r="H44" s="570"/>
    </row>
    <row r="45" spans="1:8" ht="15.95" customHeight="1">
      <c r="A45" s="20" t="s">
        <v>650</v>
      </c>
      <c r="B45" s="597" t="s">
        <v>36</v>
      </c>
      <c r="C45" s="598"/>
      <c r="D45" s="598"/>
      <c r="E45" s="599"/>
      <c r="F45" s="599"/>
      <c r="G45" s="600"/>
      <c r="H45" s="601"/>
    </row>
    <row r="46" spans="1:8" ht="24.75" customHeight="1">
      <c r="A46" s="20" t="s">
        <v>651</v>
      </c>
      <c r="B46" s="585" t="s">
        <v>37</v>
      </c>
      <c r="C46" s="586"/>
      <c r="D46" s="590"/>
      <c r="E46" s="587"/>
      <c r="F46" s="587"/>
      <c r="G46" s="588"/>
      <c r="H46" s="589"/>
    </row>
    <row r="47" spans="1:8" ht="15.95" customHeight="1">
      <c r="A47" s="20" t="s">
        <v>652</v>
      </c>
      <c r="B47" s="585" t="s">
        <v>38</v>
      </c>
      <c r="C47" s="586"/>
      <c r="D47" s="590"/>
      <c r="E47" s="587"/>
      <c r="F47" s="587"/>
      <c r="G47" s="588"/>
      <c r="H47" s="589"/>
    </row>
    <row r="48" spans="1:8" ht="15.95" customHeight="1">
      <c r="A48" s="21" t="s">
        <v>653</v>
      </c>
      <c r="B48" s="585" t="s">
        <v>39</v>
      </c>
      <c r="C48" s="586"/>
      <c r="D48" s="590"/>
      <c r="E48" s="587"/>
      <c r="F48" s="587"/>
      <c r="G48" s="588"/>
      <c r="H48" s="589"/>
    </row>
    <row r="49" spans="1:8" ht="15.95" customHeight="1" thickBot="1">
      <c r="A49" s="21" t="s">
        <v>1125</v>
      </c>
      <c r="B49" s="653" t="s">
        <v>1127</v>
      </c>
      <c r="C49" s="653"/>
      <c r="D49" s="653"/>
      <c r="E49" s="609"/>
      <c r="F49" s="610"/>
      <c r="G49" s="611">
        <f>SUM('Schedule B7'!D72:D83)</f>
        <v>261000</v>
      </c>
      <c r="H49" s="612"/>
    </row>
    <row r="50" spans="1:8" s="10" customFormat="1" ht="15.75" customHeight="1">
      <c r="A50" s="602" t="s">
        <v>646</v>
      </c>
      <c r="B50" s="602"/>
      <c r="C50" s="602"/>
      <c r="D50" s="602"/>
      <c r="E50" s="618"/>
      <c r="F50" s="619"/>
      <c r="G50" s="647"/>
      <c r="H50" s="648"/>
    </row>
    <row r="51" spans="1:8" ht="15.75" customHeight="1" thickBot="1">
      <c r="A51" s="651" t="s">
        <v>40</v>
      </c>
      <c r="B51" s="652"/>
      <c r="C51" s="652"/>
      <c r="D51" s="652"/>
      <c r="E51" s="620"/>
      <c r="F51" s="621"/>
      <c r="G51" s="649"/>
      <c r="H51" s="650"/>
    </row>
    <row r="52" spans="1:8" ht="15.75" customHeight="1" thickBot="1">
      <c r="A52" s="49"/>
      <c r="B52" s="49"/>
      <c r="C52" s="49"/>
      <c r="D52" s="49"/>
      <c r="E52" s="50"/>
      <c r="F52" s="50"/>
      <c r="G52" s="50"/>
      <c r="H52" s="50"/>
    </row>
    <row r="53" spans="1:8" s="10" customFormat="1" ht="30" customHeight="1">
      <c r="A53" s="570" t="s">
        <v>655</v>
      </c>
      <c r="B53" s="570"/>
      <c r="C53" s="570"/>
      <c r="D53" s="570"/>
      <c r="E53" s="570"/>
      <c r="F53" s="570"/>
      <c r="G53" s="570"/>
      <c r="H53" s="570"/>
    </row>
    <row r="54" spans="1:8" ht="15.95" customHeight="1">
      <c r="A54" s="20" t="s">
        <v>650</v>
      </c>
      <c r="B54" s="597" t="s">
        <v>36</v>
      </c>
      <c r="C54" s="598"/>
      <c r="D54" s="598"/>
      <c r="E54" s="599"/>
      <c r="F54" s="599"/>
      <c r="G54" s="600"/>
      <c r="H54" s="601"/>
    </row>
    <row r="55" spans="1:8" ht="24.75" customHeight="1">
      <c r="A55" s="20" t="s">
        <v>651</v>
      </c>
      <c r="B55" s="585" t="s">
        <v>37</v>
      </c>
      <c r="C55" s="586"/>
      <c r="D55" s="590"/>
      <c r="E55" s="587"/>
      <c r="F55" s="587"/>
      <c r="G55" s="588"/>
      <c r="H55" s="589"/>
    </row>
    <row r="56" spans="1:8" ht="15.95" customHeight="1">
      <c r="A56" s="20" t="s">
        <v>652</v>
      </c>
      <c r="B56" s="585" t="s">
        <v>38</v>
      </c>
      <c r="C56" s="586"/>
      <c r="D56" s="590"/>
      <c r="E56" s="587"/>
      <c r="F56" s="587"/>
      <c r="G56" s="588"/>
      <c r="H56" s="589"/>
    </row>
    <row r="57" spans="1:8" ht="15.95" customHeight="1">
      <c r="A57" s="21" t="s">
        <v>653</v>
      </c>
      <c r="B57" s="585" t="s">
        <v>39</v>
      </c>
      <c r="C57" s="586"/>
      <c r="D57" s="590"/>
      <c r="E57" s="587"/>
      <c r="F57" s="587"/>
      <c r="G57" s="588"/>
      <c r="H57" s="589"/>
    </row>
    <row r="58" spans="1:8" ht="15.95" customHeight="1" thickBot="1">
      <c r="A58" s="20" t="s">
        <v>1125</v>
      </c>
      <c r="B58" s="585" t="s">
        <v>1127</v>
      </c>
      <c r="C58" s="586"/>
      <c r="D58" s="590"/>
      <c r="E58" s="587"/>
      <c r="F58" s="587"/>
      <c r="G58" s="644">
        <f>SUM('Schedule B7'!D88:D99)</f>
        <v>261000</v>
      </c>
      <c r="H58" s="589"/>
    </row>
    <row r="59" spans="1:8" s="10" customFormat="1" ht="15.75" customHeight="1">
      <c r="A59" s="602" t="s">
        <v>645</v>
      </c>
      <c r="B59" s="602"/>
      <c r="C59" s="602"/>
      <c r="D59" s="602"/>
      <c r="E59" s="571"/>
      <c r="F59" s="572"/>
      <c r="G59" s="575"/>
      <c r="H59" s="576"/>
    </row>
    <row r="60" spans="1:8" ht="15.75" customHeight="1" thickBot="1">
      <c r="A60" s="607" t="s">
        <v>27</v>
      </c>
      <c r="B60" s="608"/>
      <c r="C60" s="608"/>
      <c r="D60" s="608"/>
      <c r="E60" s="613"/>
      <c r="F60" s="614"/>
      <c r="G60" s="615"/>
      <c r="H60" s="616"/>
    </row>
    <row r="61" spans="1:8" ht="15.75" customHeight="1" thickBot="1">
      <c r="A61" s="49"/>
      <c r="B61" s="49"/>
      <c r="C61" s="49"/>
      <c r="D61" s="49"/>
      <c r="E61" s="50"/>
      <c r="F61" s="50"/>
      <c r="G61" s="50"/>
      <c r="H61" s="50"/>
    </row>
    <row r="62" spans="1:8" s="10" customFormat="1" ht="30" customHeight="1">
      <c r="A62" s="570" t="s">
        <v>657</v>
      </c>
      <c r="B62" s="570"/>
      <c r="C62" s="570"/>
      <c r="D62" s="570"/>
      <c r="E62" s="570"/>
      <c r="F62" s="570"/>
      <c r="G62" s="570"/>
      <c r="H62" s="570"/>
    </row>
    <row r="63" spans="1:8" ht="15.95" customHeight="1">
      <c r="A63" s="20" t="s">
        <v>650</v>
      </c>
      <c r="B63" s="585" t="s">
        <v>36</v>
      </c>
      <c r="C63" s="586"/>
      <c r="D63" s="586"/>
      <c r="E63" s="587"/>
      <c r="F63" s="587"/>
      <c r="G63" s="588"/>
      <c r="H63" s="589"/>
    </row>
    <row r="64" spans="1:8" ht="25.5" customHeight="1">
      <c r="A64" s="20" t="s">
        <v>651</v>
      </c>
      <c r="B64" s="585" t="s">
        <v>37</v>
      </c>
      <c r="C64" s="586"/>
      <c r="D64" s="590"/>
      <c r="E64" s="587"/>
      <c r="F64" s="587"/>
      <c r="G64" s="588"/>
      <c r="H64" s="589"/>
    </row>
    <row r="65" spans="1:8" ht="15.95" customHeight="1">
      <c r="A65" s="20" t="s">
        <v>652</v>
      </c>
      <c r="B65" s="585" t="s">
        <v>38</v>
      </c>
      <c r="C65" s="586"/>
      <c r="D65" s="590"/>
      <c r="E65" s="587"/>
      <c r="F65" s="587"/>
      <c r="G65" s="588"/>
      <c r="H65" s="589"/>
    </row>
    <row r="66" spans="1:8" ht="15.95" customHeight="1" thickBot="1">
      <c r="A66" s="21" t="s">
        <v>653</v>
      </c>
      <c r="B66" s="591" t="s">
        <v>39</v>
      </c>
      <c r="C66" s="592"/>
      <c r="D66" s="593"/>
      <c r="E66" s="594"/>
      <c r="F66" s="594"/>
      <c r="G66" s="595"/>
      <c r="H66" s="596"/>
    </row>
    <row r="67" spans="1:8" s="10" customFormat="1" ht="15.75" customHeight="1">
      <c r="A67" s="617" t="s">
        <v>658</v>
      </c>
      <c r="B67" s="617"/>
      <c r="C67" s="617"/>
      <c r="D67" s="617"/>
      <c r="E67" s="571"/>
      <c r="F67" s="572"/>
      <c r="G67" s="575"/>
      <c r="H67" s="576"/>
    </row>
    <row r="68" spans="1:8" ht="15.75" customHeight="1" thickBot="1">
      <c r="A68" s="607" t="s">
        <v>40</v>
      </c>
      <c r="B68" s="608"/>
      <c r="C68" s="608"/>
      <c r="D68" s="608"/>
      <c r="E68" s="613"/>
      <c r="F68" s="614"/>
      <c r="G68" s="615"/>
      <c r="H68" s="616"/>
    </row>
    <row r="69" spans="1:8" ht="15.75" customHeight="1" thickBot="1">
      <c r="A69" s="49"/>
      <c r="B69" s="49"/>
      <c r="C69" s="49"/>
      <c r="D69" s="49"/>
      <c r="E69" s="50"/>
      <c r="F69" s="50"/>
      <c r="G69" s="50"/>
      <c r="H69" s="50"/>
    </row>
    <row r="70" spans="1:8" s="10" customFormat="1" ht="30" customHeight="1">
      <c r="A70" s="623" t="s">
        <v>656</v>
      </c>
      <c r="B70" s="623"/>
      <c r="C70" s="623"/>
      <c r="D70" s="623"/>
      <c r="E70" s="623"/>
      <c r="F70" s="623"/>
      <c r="G70" s="623"/>
      <c r="H70" s="623"/>
    </row>
    <row r="71" spans="1:8" ht="15.95" customHeight="1">
      <c r="A71" s="20" t="s">
        <v>650</v>
      </c>
      <c r="B71" s="585" t="s">
        <v>36</v>
      </c>
      <c r="C71" s="586"/>
      <c r="D71" s="586"/>
      <c r="E71" s="587"/>
      <c r="F71" s="587"/>
      <c r="G71" s="588"/>
      <c r="H71" s="589"/>
    </row>
    <row r="72" spans="1:8" ht="25.5" customHeight="1">
      <c r="A72" s="20" t="s">
        <v>651</v>
      </c>
      <c r="B72" s="585" t="s">
        <v>37</v>
      </c>
      <c r="C72" s="586"/>
      <c r="D72" s="590"/>
      <c r="E72" s="587"/>
      <c r="F72" s="587"/>
      <c r="G72" s="588"/>
      <c r="H72" s="589"/>
    </row>
    <row r="73" spans="1:8" ht="15.95" customHeight="1">
      <c r="A73" s="20" t="s">
        <v>652</v>
      </c>
      <c r="B73" s="585" t="s">
        <v>38</v>
      </c>
      <c r="C73" s="586"/>
      <c r="D73" s="590"/>
      <c r="E73" s="587"/>
      <c r="F73" s="587"/>
      <c r="G73" s="588"/>
      <c r="H73" s="589"/>
    </row>
    <row r="74" spans="1:8" ht="15.95" customHeight="1" thickBot="1">
      <c r="A74" s="21" t="s">
        <v>653</v>
      </c>
      <c r="B74" s="591" t="s">
        <v>39</v>
      </c>
      <c r="C74" s="592"/>
      <c r="D74" s="593"/>
      <c r="E74" s="594"/>
      <c r="F74" s="594"/>
      <c r="G74" s="595"/>
      <c r="H74" s="596"/>
    </row>
    <row r="75" spans="1:8" s="10" customFormat="1" ht="15.75" customHeight="1">
      <c r="A75" s="617" t="s">
        <v>659</v>
      </c>
      <c r="B75" s="617"/>
      <c r="C75" s="617"/>
      <c r="D75" s="617"/>
      <c r="E75" s="571"/>
      <c r="F75" s="572"/>
      <c r="G75" s="575"/>
      <c r="H75" s="576"/>
    </row>
    <row r="76" spans="1:8" ht="15.75" customHeight="1" thickBot="1">
      <c r="A76" s="607" t="s">
        <v>40</v>
      </c>
      <c r="B76" s="608"/>
      <c r="C76" s="608"/>
      <c r="D76" s="608"/>
      <c r="E76" s="613"/>
      <c r="F76" s="614"/>
      <c r="G76" s="615"/>
      <c r="H76" s="616"/>
    </row>
    <row r="77" spans="1:8" s="10" customFormat="1" ht="27" customHeight="1">
      <c r="A77" s="579" t="s">
        <v>47</v>
      </c>
      <c r="B77" s="580"/>
      <c r="C77" s="580"/>
      <c r="D77" s="581"/>
      <c r="E77" s="571"/>
      <c r="F77" s="572"/>
      <c r="G77" s="575"/>
      <c r="H77" s="576"/>
    </row>
    <row r="78" spans="1:8" ht="45" hidden="1" customHeight="1" thickBot="1">
      <c r="A78" s="582"/>
      <c r="B78" s="583"/>
      <c r="C78" s="583"/>
      <c r="D78" s="584"/>
      <c r="E78" s="573"/>
      <c r="F78" s="574"/>
      <c r="G78" s="577"/>
      <c r="H78" s="578"/>
    </row>
  </sheetData>
  <mergeCells count="164">
    <mergeCell ref="E58:F58"/>
    <mergeCell ref="G58:H58"/>
    <mergeCell ref="G50:H51"/>
    <mergeCell ref="A51:D51"/>
    <mergeCell ref="B46:D46"/>
    <mergeCell ref="B56:D56"/>
    <mergeCell ref="E56:F56"/>
    <mergeCell ref="G56:H56"/>
    <mergeCell ref="B48:D48"/>
    <mergeCell ref="E48:F48"/>
    <mergeCell ref="G48:H48"/>
    <mergeCell ref="A53:H53"/>
    <mergeCell ref="E55:F55"/>
    <mergeCell ref="G55:H55"/>
    <mergeCell ref="E49:F49"/>
    <mergeCell ref="G49:H49"/>
    <mergeCell ref="B49:D49"/>
    <mergeCell ref="E12:F12"/>
    <mergeCell ref="G12:H12"/>
    <mergeCell ref="E21:F21"/>
    <mergeCell ref="G21:H21"/>
    <mergeCell ref="E30:F30"/>
    <mergeCell ref="G30:H30"/>
    <mergeCell ref="A13:D13"/>
    <mergeCell ref="E13:F14"/>
    <mergeCell ref="G13:H14"/>
    <mergeCell ref="A14:D14"/>
    <mergeCell ref="E59:F60"/>
    <mergeCell ref="G59:H60"/>
    <mergeCell ref="A60:D60"/>
    <mergeCell ref="B57:D57"/>
    <mergeCell ref="E57:F57"/>
    <mergeCell ref="G57:H57"/>
    <mergeCell ref="A1:H1"/>
    <mergeCell ref="A70:H70"/>
    <mergeCell ref="A34:H34"/>
    <mergeCell ref="A31:D31"/>
    <mergeCell ref="E31:F32"/>
    <mergeCell ref="G31:H32"/>
    <mergeCell ref="E19:F19"/>
    <mergeCell ref="E4:F4"/>
    <mergeCell ref="G4:H4"/>
    <mergeCell ref="B9:D9"/>
    <mergeCell ref="B10:D10"/>
    <mergeCell ref="B11:D11"/>
    <mergeCell ref="E5:F5"/>
    <mergeCell ref="G5:H5"/>
    <mergeCell ref="E3:H3"/>
    <mergeCell ref="A3:D5"/>
    <mergeCell ref="B8:D8"/>
    <mergeCell ref="B58:D58"/>
    <mergeCell ref="E8:F8"/>
    <mergeCell ref="G8:H8"/>
    <mergeCell ref="A59:D59"/>
    <mergeCell ref="A75:D75"/>
    <mergeCell ref="E75:F76"/>
    <mergeCell ref="G75:H76"/>
    <mergeCell ref="A76:D76"/>
    <mergeCell ref="B74:D74"/>
    <mergeCell ref="E74:F74"/>
    <mergeCell ref="G74:H74"/>
    <mergeCell ref="G64:H64"/>
    <mergeCell ref="A67:D67"/>
    <mergeCell ref="E67:F68"/>
    <mergeCell ref="G67:H68"/>
    <mergeCell ref="A68:D68"/>
    <mergeCell ref="B64:D64"/>
    <mergeCell ref="B65:D65"/>
    <mergeCell ref="E65:F65"/>
    <mergeCell ref="G65:H65"/>
    <mergeCell ref="E64:F64"/>
    <mergeCell ref="E72:F72"/>
    <mergeCell ref="G72:H72"/>
    <mergeCell ref="A50:D50"/>
    <mergeCell ref="E50:F51"/>
    <mergeCell ref="E9:F9"/>
    <mergeCell ref="G9:H9"/>
    <mergeCell ref="E10:F10"/>
    <mergeCell ref="G10:H10"/>
    <mergeCell ref="E11:F11"/>
    <mergeCell ref="G11:H11"/>
    <mergeCell ref="A25:H25"/>
    <mergeCell ref="B18:D18"/>
    <mergeCell ref="E18:F18"/>
    <mergeCell ref="G18:H18"/>
    <mergeCell ref="E20:F20"/>
    <mergeCell ref="G20:H20"/>
    <mergeCell ref="B19:D19"/>
    <mergeCell ref="B20:D20"/>
    <mergeCell ref="B17:D17"/>
    <mergeCell ref="E17:F17"/>
    <mergeCell ref="G17:H17"/>
    <mergeCell ref="G19:H19"/>
    <mergeCell ref="A22:D22"/>
    <mergeCell ref="E22:F23"/>
    <mergeCell ref="G22:H23"/>
    <mergeCell ref="A23:D23"/>
    <mergeCell ref="B12:D12"/>
    <mergeCell ref="B21:D21"/>
    <mergeCell ref="B35:D35"/>
    <mergeCell ref="E35:F35"/>
    <mergeCell ref="G35:H35"/>
    <mergeCell ref="B36:D36"/>
    <mergeCell ref="B37:D37"/>
    <mergeCell ref="E37:F37"/>
    <mergeCell ref="G37:H37"/>
    <mergeCell ref="B26:D26"/>
    <mergeCell ref="E26:F26"/>
    <mergeCell ref="G26:H26"/>
    <mergeCell ref="B27:D27"/>
    <mergeCell ref="B28:D28"/>
    <mergeCell ref="E28:F28"/>
    <mergeCell ref="G28:H28"/>
    <mergeCell ref="E36:F36"/>
    <mergeCell ref="G36:H36"/>
    <mergeCell ref="E27:F27"/>
    <mergeCell ref="G27:H27"/>
    <mergeCell ref="B29:D29"/>
    <mergeCell ref="E29:F29"/>
    <mergeCell ref="G29:H29"/>
    <mergeCell ref="A32:D32"/>
    <mergeCell ref="B30:D30"/>
    <mergeCell ref="E38:F38"/>
    <mergeCell ref="G38:H38"/>
    <mergeCell ref="B47:D47"/>
    <mergeCell ref="E47:F47"/>
    <mergeCell ref="G47:H47"/>
    <mergeCell ref="E46:F46"/>
    <mergeCell ref="B45:D45"/>
    <mergeCell ref="E45:F45"/>
    <mergeCell ref="G45:H45"/>
    <mergeCell ref="A40:D40"/>
    <mergeCell ref="E40:F41"/>
    <mergeCell ref="G40:H41"/>
    <mergeCell ref="A41:D41"/>
    <mergeCell ref="A44:H44"/>
    <mergeCell ref="G46:H46"/>
    <mergeCell ref="B39:D39"/>
    <mergeCell ref="E39:F39"/>
    <mergeCell ref="G39:H39"/>
    <mergeCell ref="A7:H7"/>
    <mergeCell ref="A16:H16"/>
    <mergeCell ref="E77:F78"/>
    <mergeCell ref="G77:H78"/>
    <mergeCell ref="A77:D78"/>
    <mergeCell ref="B71:D71"/>
    <mergeCell ref="E71:F71"/>
    <mergeCell ref="G71:H71"/>
    <mergeCell ref="B72:D72"/>
    <mergeCell ref="B73:D73"/>
    <mergeCell ref="E73:F73"/>
    <mergeCell ref="G73:H73"/>
    <mergeCell ref="B66:D66"/>
    <mergeCell ref="E66:F66"/>
    <mergeCell ref="G66:H66"/>
    <mergeCell ref="B63:D63"/>
    <mergeCell ref="E63:F63"/>
    <mergeCell ref="G63:H63"/>
    <mergeCell ref="A62:H62"/>
    <mergeCell ref="B54:D54"/>
    <mergeCell ref="E54:F54"/>
    <mergeCell ref="G54:H54"/>
    <mergeCell ref="B55:D55"/>
    <mergeCell ref="B38:D38"/>
  </mergeCells>
  <printOptions horizontalCentered="1"/>
  <pageMargins left="0.59055118110236227" right="0.59055118110236227" top="0.78740157480314965" bottom="0.78740157480314965" header="0.51181102362204722" footer="0.19685039370078741"/>
  <pageSetup paperSize="9" scale="66" fitToHeight="5" orientation="landscape" r:id="rId1"/>
  <headerFooter>
    <oddHeader>&amp;LPower Supply Project" EEGBPSP. Contract No.: PGCB/KfW/2018/Package 1-1
Schedule B: Price Schedule&amp;RB-&amp;P</oddHeader>
    <oddFooter>&amp;RName of Bidder:                                  Signature of Bidder:
____________________________________________________</oddFooter>
  </headerFooter>
  <rowBreaks count="2" manualBreakCount="2">
    <brk id="42" max="7" man="1"/>
    <brk id="52"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6"/>
  <sheetViews>
    <sheetView zoomScale="85" zoomScaleNormal="85" workbookViewId="0">
      <selection activeCell="E8" sqref="E8"/>
    </sheetView>
  </sheetViews>
  <sheetFormatPr defaultColWidth="10.7109375" defaultRowHeight="15"/>
  <cols>
    <col min="2" max="2" width="60.85546875" customWidth="1"/>
    <col min="5" max="8" width="15.7109375" customWidth="1"/>
    <col min="9" max="9" width="100.7109375" customWidth="1"/>
    <col min="12" max="12" width="1.7109375" customWidth="1"/>
    <col min="14" max="14" width="100.7109375" customWidth="1"/>
    <col min="17" max="17" width="1.7109375" customWidth="1"/>
    <col min="19" max="19" width="100.7109375" customWidth="1"/>
    <col min="22" max="22" width="1.7109375" customWidth="1"/>
    <col min="24" max="24" width="100.7109375" customWidth="1"/>
    <col min="27" max="27" width="1.7109375" customWidth="1"/>
    <col min="29" max="29" width="100.7109375" customWidth="1"/>
    <col min="32" max="32" width="1.7109375" customWidth="1"/>
    <col min="34" max="43" width="15.7109375" customWidth="1"/>
  </cols>
  <sheetData>
    <row r="1" spans="1:8" s="16" customFormat="1" ht="30" customHeight="1">
      <c r="A1" s="622" t="s">
        <v>665</v>
      </c>
      <c r="B1" s="622"/>
      <c r="C1" s="622"/>
      <c r="D1" s="622"/>
      <c r="E1" s="622"/>
      <c r="F1" s="622"/>
      <c r="G1" s="622"/>
      <c r="H1" s="622"/>
    </row>
    <row r="2" spans="1:8" ht="5.0999999999999996" customHeight="1" thickBot="1"/>
    <row r="3" spans="1:8">
      <c r="A3" s="654" t="s">
        <v>0</v>
      </c>
      <c r="B3" s="657" t="s">
        <v>29</v>
      </c>
      <c r="C3" s="659" t="s">
        <v>1</v>
      </c>
      <c r="D3" s="660" t="s">
        <v>12</v>
      </c>
      <c r="E3" s="662" t="s">
        <v>13</v>
      </c>
      <c r="F3" s="662"/>
      <c r="G3" s="663" t="s">
        <v>18</v>
      </c>
      <c r="H3" s="664"/>
    </row>
    <row r="4" spans="1:8" s="1" customFormat="1">
      <c r="A4" s="655"/>
      <c r="B4" s="480"/>
      <c r="C4" s="481"/>
      <c r="D4" s="661"/>
      <c r="E4" s="5" t="s">
        <v>10</v>
      </c>
      <c r="F4" s="5" t="s">
        <v>19</v>
      </c>
      <c r="G4" s="6" t="s">
        <v>10</v>
      </c>
      <c r="H4" s="13" t="s">
        <v>19</v>
      </c>
    </row>
    <row r="5" spans="1:8" s="1" customFormat="1">
      <c r="A5" s="655"/>
      <c r="B5" s="480"/>
      <c r="C5" s="481"/>
      <c r="D5" s="661"/>
      <c r="E5" s="5"/>
      <c r="F5" s="5"/>
      <c r="G5" s="6"/>
      <c r="H5" s="13"/>
    </row>
    <row r="6" spans="1:8" ht="15.75" thickBot="1">
      <c r="A6" s="656"/>
      <c r="B6" s="658"/>
      <c r="C6" s="546"/>
      <c r="D6" s="7" t="s">
        <v>15</v>
      </c>
      <c r="E6" s="12" t="s">
        <v>16</v>
      </c>
      <c r="F6" s="12" t="s">
        <v>21</v>
      </c>
      <c r="G6" s="14" t="s">
        <v>22</v>
      </c>
      <c r="H6" s="15" t="s">
        <v>23</v>
      </c>
    </row>
    <row r="7" spans="1:8" ht="30" customHeight="1">
      <c r="A7" s="39"/>
      <c r="B7" s="38"/>
      <c r="C7" s="3"/>
      <c r="D7" s="3"/>
      <c r="E7" s="4"/>
      <c r="F7" s="4"/>
      <c r="G7" s="4"/>
      <c r="H7" s="40"/>
    </row>
    <row r="8" spans="1:8" ht="30" customHeight="1">
      <c r="A8" s="39"/>
      <c r="B8" s="38"/>
      <c r="C8" s="3"/>
      <c r="D8" s="3"/>
      <c r="E8" s="4"/>
      <c r="F8" s="4"/>
      <c r="G8" s="4"/>
      <c r="H8" s="40"/>
    </row>
    <row r="9" spans="1:8" ht="30" customHeight="1">
      <c r="A9" s="39"/>
      <c r="B9" s="38"/>
      <c r="C9" s="3"/>
      <c r="D9" s="3"/>
      <c r="E9" s="4"/>
      <c r="F9" s="4"/>
      <c r="G9" s="4"/>
      <c r="H9" s="40"/>
    </row>
    <row r="10" spans="1:8" ht="30" customHeight="1">
      <c r="A10" s="39"/>
      <c r="B10" s="38"/>
      <c r="C10" s="3"/>
      <c r="D10" s="3"/>
      <c r="E10" s="4"/>
      <c r="F10" s="4"/>
      <c r="G10" s="4"/>
      <c r="H10" s="40"/>
    </row>
    <row r="11" spans="1:8" ht="30" customHeight="1">
      <c r="A11" s="39"/>
      <c r="B11" s="38"/>
      <c r="C11" s="3"/>
      <c r="D11" s="3"/>
      <c r="E11" s="4"/>
      <c r="F11" s="4"/>
      <c r="G11" s="4"/>
      <c r="H11" s="40"/>
    </row>
    <row r="12" spans="1:8" ht="30" customHeight="1">
      <c r="A12" s="39"/>
      <c r="B12" s="38"/>
      <c r="C12" s="3"/>
      <c r="D12" s="3"/>
      <c r="E12" s="4"/>
      <c r="F12" s="4"/>
      <c r="G12" s="4"/>
      <c r="H12" s="40"/>
    </row>
    <row r="13" spans="1:8" ht="30" customHeight="1">
      <c r="A13" s="39"/>
      <c r="B13" s="38"/>
      <c r="C13" s="3"/>
      <c r="D13" s="3"/>
      <c r="E13" s="4"/>
      <c r="F13" s="4"/>
      <c r="G13" s="4"/>
      <c r="H13" s="40"/>
    </row>
    <row r="14" spans="1:8" ht="30" customHeight="1">
      <c r="A14" s="39"/>
      <c r="B14" s="38"/>
      <c r="C14" s="3"/>
      <c r="D14" s="3"/>
      <c r="E14" s="4"/>
      <c r="F14" s="4"/>
      <c r="G14" s="4"/>
      <c r="H14" s="40"/>
    </row>
    <row r="15" spans="1:8" ht="30" customHeight="1">
      <c r="A15" s="39"/>
      <c r="B15" s="38"/>
      <c r="C15" s="3"/>
      <c r="D15" s="3"/>
      <c r="E15" s="4"/>
      <c r="F15" s="4"/>
      <c r="G15" s="4"/>
      <c r="H15" s="40"/>
    </row>
    <row r="16" spans="1:8" ht="30" customHeight="1" thickBot="1">
      <c r="A16" s="41"/>
      <c r="B16" s="42"/>
      <c r="C16" s="43"/>
      <c r="D16" s="43"/>
      <c r="E16" s="44"/>
      <c r="F16" s="44"/>
      <c r="G16" s="44"/>
      <c r="H16" s="45"/>
    </row>
  </sheetData>
  <mergeCells count="7">
    <mergeCell ref="A1:H1"/>
    <mergeCell ref="A3:A6"/>
    <mergeCell ref="B3:B6"/>
    <mergeCell ref="C3:C6"/>
    <mergeCell ref="D3:D5"/>
    <mergeCell ref="E3:F3"/>
    <mergeCell ref="G3:H3"/>
  </mergeCells>
  <printOptions horizontalCentered="1"/>
  <pageMargins left="0.59055118110236227" right="0.59055118110236227" top="1.1811023622047245" bottom="0.78740157480314965" header="0.51181102362204722" footer="0.19685039370078741"/>
  <pageSetup paperSize="9" scale="85" orientation="landscape" r:id="rId1"/>
  <headerFooter>
    <oddHeader>&amp;LPower Supply Project" EEGBPSP. Contract No.: PGCB/KfW/2018/Package 1-1
Schedule B: Price Schedule&amp;RB-&amp;P</oddHeader>
    <oddFooter>&amp;RName of Bidder:                                  Signature of Bidder:
____________________________________________________</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D116"/>
  <sheetViews>
    <sheetView topLeftCell="A43" zoomScale="115" zoomScaleNormal="115" workbookViewId="0">
      <selection activeCell="F6" sqref="F6"/>
    </sheetView>
  </sheetViews>
  <sheetFormatPr defaultRowHeight="15"/>
  <cols>
    <col min="1" max="1" width="55.85546875" style="104" customWidth="1"/>
    <col min="2" max="2" width="9.140625" style="104"/>
    <col min="3" max="4" width="11.140625" style="104" customWidth="1"/>
    <col min="5" max="16384" width="9.140625" style="104"/>
  </cols>
  <sheetData>
    <row r="4" spans="1:4" ht="18.75">
      <c r="A4" s="665" t="s">
        <v>1126</v>
      </c>
      <c r="B4" s="665"/>
      <c r="C4" s="665"/>
      <c r="D4" s="665"/>
    </row>
    <row r="5" spans="1:4" ht="15.75" thickBot="1">
      <c r="A5" s="666" t="s">
        <v>1124</v>
      </c>
      <c r="B5" s="666"/>
      <c r="C5" s="666"/>
      <c r="D5" s="666"/>
    </row>
    <row r="6" spans="1:4" ht="59.25" customHeight="1" thickBot="1">
      <c r="A6" s="105" t="s">
        <v>1108</v>
      </c>
      <c r="B6" s="106" t="s">
        <v>1019</v>
      </c>
      <c r="C6" s="107" t="s">
        <v>1109</v>
      </c>
      <c r="D6" s="107" t="s">
        <v>1110</v>
      </c>
    </row>
    <row r="7" spans="1:4" ht="59.25" customHeight="1" thickBot="1">
      <c r="A7" s="108" t="s">
        <v>1111</v>
      </c>
      <c r="B7" s="109">
        <v>2</v>
      </c>
      <c r="C7" s="110">
        <v>20000</v>
      </c>
      <c r="D7" s="110">
        <f>C7*B7</f>
        <v>40000</v>
      </c>
    </row>
    <row r="8" spans="1:4" ht="80.25" customHeight="1" thickBot="1">
      <c r="A8" s="108" t="s">
        <v>1112</v>
      </c>
      <c r="B8" s="109" t="s">
        <v>1113</v>
      </c>
      <c r="C8" s="110"/>
      <c r="D8" s="110">
        <v>5000</v>
      </c>
    </row>
    <row r="9" spans="1:4" ht="30.75" customHeight="1" thickBot="1">
      <c r="A9" s="108" t="s">
        <v>1114</v>
      </c>
      <c r="B9" s="109">
        <v>1</v>
      </c>
      <c r="C9" s="110">
        <v>15000</v>
      </c>
      <c r="D9" s="110">
        <f>C9*B9</f>
        <v>15000</v>
      </c>
    </row>
    <row r="10" spans="1:4" ht="44.25" customHeight="1" thickBot="1">
      <c r="A10" s="108" t="s">
        <v>1115</v>
      </c>
      <c r="B10" s="109">
        <v>2</v>
      </c>
      <c r="C10" s="110">
        <v>15000</v>
      </c>
      <c r="D10" s="110">
        <f>C10*B10</f>
        <v>30000</v>
      </c>
    </row>
    <row r="11" spans="1:4" ht="30.75" customHeight="1" thickBot="1">
      <c r="A11" s="108" t="s">
        <v>1116</v>
      </c>
      <c r="B11" s="109" t="s">
        <v>1113</v>
      </c>
      <c r="C11" s="110">
        <v>16000</v>
      </c>
      <c r="D11" s="110">
        <v>16000</v>
      </c>
    </row>
    <row r="12" spans="1:4" ht="59.25" customHeight="1" thickBot="1">
      <c r="A12" s="108" t="s">
        <v>1117</v>
      </c>
      <c r="B12" s="109" t="s">
        <v>1113</v>
      </c>
      <c r="C12" s="110">
        <v>20000</v>
      </c>
      <c r="D12" s="110">
        <v>20000</v>
      </c>
    </row>
    <row r="13" spans="1:4" ht="59.25" customHeight="1" thickBot="1">
      <c r="A13" s="108" t="s">
        <v>1118</v>
      </c>
      <c r="B13" s="109" t="s">
        <v>1113</v>
      </c>
      <c r="C13" s="110">
        <v>20000</v>
      </c>
      <c r="D13" s="110">
        <v>20000</v>
      </c>
    </row>
    <row r="14" spans="1:4" ht="45.75" customHeight="1" thickBot="1">
      <c r="A14" s="108" t="s">
        <v>1119</v>
      </c>
      <c r="B14" s="109">
        <v>50</v>
      </c>
      <c r="C14" s="110">
        <v>400</v>
      </c>
      <c r="D14" s="110">
        <f>B14*C14</f>
        <v>20000</v>
      </c>
    </row>
    <row r="15" spans="1:4" ht="45.75" customHeight="1" thickBot="1">
      <c r="A15" s="108" t="s">
        <v>1120</v>
      </c>
      <c r="B15" s="109" t="s">
        <v>1113</v>
      </c>
      <c r="C15" s="110">
        <v>5000</v>
      </c>
      <c r="D15" s="110">
        <v>5000</v>
      </c>
    </row>
    <row r="16" spans="1:4" ht="45.75" customHeight="1" thickBot="1">
      <c r="A16" s="108" t="s">
        <v>1121</v>
      </c>
      <c r="B16" s="109" t="s">
        <v>1113</v>
      </c>
      <c r="C16" s="110">
        <v>20000</v>
      </c>
      <c r="D16" s="110">
        <v>20000</v>
      </c>
    </row>
    <row r="17" spans="1:4" ht="45.75" customHeight="1" thickBot="1">
      <c r="A17" s="108" t="s">
        <v>1122</v>
      </c>
      <c r="B17" s="109" t="s">
        <v>1113</v>
      </c>
      <c r="C17" s="110">
        <v>40000</v>
      </c>
      <c r="D17" s="110">
        <v>40000</v>
      </c>
    </row>
    <row r="18" spans="1:4" ht="43.5" customHeight="1" thickBot="1">
      <c r="A18" s="108" t="s">
        <v>1123</v>
      </c>
      <c r="B18" s="109" t="s">
        <v>1113</v>
      </c>
      <c r="C18" s="110">
        <v>30000</v>
      </c>
      <c r="D18" s="110">
        <v>30000</v>
      </c>
    </row>
    <row r="21" spans="1:4" ht="15.75" thickBot="1">
      <c r="A21" s="666" t="s">
        <v>631</v>
      </c>
      <c r="B21" s="666"/>
      <c r="C21" s="666"/>
      <c r="D21" s="666"/>
    </row>
    <row r="22" spans="1:4" ht="15.75" thickBot="1">
      <c r="A22" s="105" t="s">
        <v>1108</v>
      </c>
      <c r="B22" s="106" t="s">
        <v>1019</v>
      </c>
      <c r="C22" s="107" t="s">
        <v>1109</v>
      </c>
      <c r="D22" s="107" t="s">
        <v>1110</v>
      </c>
    </row>
    <row r="23" spans="1:4" ht="60.75" thickBot="1">
      <c r="A23" s="108" t="s">
        <v>1111</v>
      </c>
      <c r="B23" s="109">
        <v>2</v>
      </c>
      <c r="C23" s="110">
        <v>20000</v>
      </c>
      <c r="D23" s="110">
        <f>C23*B23</f>
        <v>40000</v>
      </c>
    </row>
    <row r="24" spans="1:4" ht="75.75" thickBot="1">
      <c r="A24" s="108" t="s">
        <v>1112</v>
      </c>
      <c r="B24" s="109" t="s">
        <v>1113</v>
      </c>
      <c r="C24" s="110"/>
      <c r="D24" s="110">
        <v>5000</v>
      </c>
    </row>
    <row r="25" spans="1:4" ht="30.75" thickBot="1">
      <c r="A25" s="108" t="s">
        <v>1114</v>
      </c>
      <c r="B25" s="109">
        <v>1</v>
      </c>
      <c r="C25" s="110">
        <v>15000</v>
      </c>
      <c r="D25" s="110">
        <f>C25*B25</f>
        <v>15000</v>
      </c>
    </row>
    <row r="26" spans="1:4" ht="45.75" thickBot="1">
      <c r="A26" s="108" t="s">
        <v>1115</v>
      </c>
      <c r="B26" s="109">
        <v>2</v>
      </c>
      <c r="C26" s="110">
        <v>15000</v>
      </c>
      <c r="D26" s="110">
        <f>C26*B26</f>
        <v>30000</v>
      </c>
    </row>
    <row r="27" spans="1:4" ht="30.75" thickBot="1">
      <c r="A27" s="108" t="s">
        <v>1116</v>
      </c>
      <c r="B27" s="109" t="s">
        <v>1113</v>
      </c>
      <c r="C27" s="110">
        <v>16000</v>
      </c>
      <c r="D27" s="110">
        <v>16000</v>
      </c>
    </row>
    <row r="28" spans="1:4" ht="75.75" thickBot="1">
      <c r="A28" s="108" t="s">
        <v>1117</v>
      </c>
      <c r="B28" s="109" t="s">
        <v>1113</v>
      </c>
      <c r="C28" s="110">
        <v>20000</v>
      </c>
      <c r="D28" s="110">
        <v>20000</v>
      </c>
    </row>
    <row r="29" spans="1:4" ht="60.75" thickBot="1">
      <c r="A29" s="108" t="s">
        <v>1118</v>
      </c>
      <c r="B29" s="109" t="s">
        <v>1113</v>
      </c>
      <c r="C29" s="110">
        <v>20000</v>
      </c>
      <c r="D29" s="110">
        <v>20000</v>
      </c>
    </row>
    <row r="30" spans="1:4" ht="45.75" thickBot="1">
      <c r="A30" s="108" t="s">
        <v>1119</v>
      </c>
      <c r="B30" s="109">
        <v>50</v>
      </c>
      <c r="C30" s="110">
        <v>400</v>
      </c>
      <c r="D30" s="110">
        <f>B30*C30</f>
        <v>20000</v>
      </c>
    </row>
    <row r="31" spans="1:4" ht="45.75" thickBot="1">
      <c r="A31" s="108" t="s">
        <v>1120</v>
      </c>
      <c r="B31" s="109" t="s">
        <v>1113</v>
      </c>
      <c r="C31" s="110">
        <v>5000</v>
      </c>
      <c r="D31" s="110">
        <v>5000</v>
      </c>
    </row>
    <row r="32" spans="1:4" ht="45.75" thickBot="1">
      <c r="A32" s="108" t="s">
        <v>1121</v>
      </c>
      <c r="B32" s="109" t="s">
        <v>1113</v>
      </c>
      <c r="C32" s="110">
        <v>20000</v>
      </c>
      <c r="D32" s="110">
        <v>20000</v>
      </c>
    </row>
    <row r="33" spans="1:4" ht="60.75" thickBot="1">
      <c r="A33" s="108" t="s">
        <v>1122</v>
      </c>
      <c r="B33" s="109" t="s">
        <v>1113</v>
      </c>
      <c r="C33" s="110">
        <v>40000</v>
      </c>
      <c r="D33" s="110">
        <v>40000</v>
      </c>
    </row>
    <row r="34" spans="1:4" ht="45.75" thickBot="1">
      <c r="A34" s="108" t="s">
        <v>1123</v>
      </c>
      <c r="B34" s="109" t="s">
        <v>1113</v>
      </c>
      <c r="C34" s="110">
        <v>30000</v>
      </c>
      <c r="D34" s="110">
        <v>30000</v>
      </c>
    </row>
    <row r="37" spans="1:4" ht="15.75" thickBot="1">
      <c r="A37" s="666" t="s">
        <v>507</v>
      </c>
      <c r="B37" s="666"/>
      <c r="C37" s="666"/>
      <c r="D37" s="666"/>
    </row>
    <row r="38" spans="1:4" ht="15.75" thickBot="1">
      <c r="A38" s="105" t="s">
        <v>1108</v>
      </c>
      <c r="B38" s="106" t="s">
        <v>1019</v>
      </c>
      <c r="C38" s="107" t="s">
        <v>1109</v>
      </c>
      <c r="D38" s="107" t="s">
        <v>1110</v>
      </c>
    </row>
    <row r="39" spans="1:4" ht="60.75" thickBot="1">
      <c r="A39" s="108" t="s">
        <v>1111</v>
      </c>
      <c r="B39" s="109">
        <v>2</v>
      </c>
      <c r="C39" s="110">
        <v>20000</v>
      </c>
      <c r="D39" s="110">
        <f>C39*B39</f>
        <v>40000</v>
      </c>
    </row>
    <row r="40" spans="1:4" ht="75.75" thickBot="1">
      <c r="A40" s="108" t="s">
        <v>1112</v>
      </c>
      <c r="B40" s="109" t="s">
        <v>1113</v>
      </c>
      <c r="C40" s="110"/>
      <c r="D40" s="110">
        <v>5000</v>
      </c>
    </row>
    <row r="41" spans="1:4" ht="30.75" thickBot="1">
      <c r="A41" s="108" t="s">
        <v>1114</v>
      </c>
      <c r="B41" s="109">
        <v>1</v>
      </c>
      <c r="C41" s="110">
        <v>15000</v>
      </c>
      <c r="D41" s="110">
        <f>C41*B41</f>
        <v>15000</v>
      </c>
    </row>
    <row r="42" spans="1:4" ht="45.75" thickBot="1">
      <c r="A42" s="108" t="s">
        <v>1115</v>
      </c>
      <c r="B42" s="109">
        <v>2</v>
      </c>
      <c r="C42" s="110">
        <v>15000</v>
      </c>
      <c r="D42" s="110">
        <f>C42*B42</f>
        <v>30000</v>
      </c>
    </row>
    <row r="43" spans="1:4" ht="30.75" thickBot="1">
      <c r="A43" s="108" t="s">
        <v>1116</v>
      </c>
      <c r="B43" s="109" t="s">
        <v>1113</v>
      </c>
      <c r="C43" s="110">
        <v>16000</v>
      </c>
      <c r="D43" s="110">
        <v>16000</v>
      </c>
    </row>
    <row r="44" spans="1:4" ht="75.75" thickBot="1">
      <c r="A44" s="108" t="s">
        <v>1117</v>
      </c>
      <c r="B44" s="109" t="s">
        <v>1113</v>
      </c>
      <c r="C44" s="110">
        <v>20000</v>
      </c>
      <c r="D44" s="110">
        <v>20000</v>
      </c>
    </row>
    <row r="45" spans="1:4" ht="60.75" thickBot="1">
      <c r="A45" s="108" t="s">
        <v>1118</v>
      </c>
      <c r="B45" s="109" t="s">
        <v>1113</v>
      </c>
      <c r="C45" s="110">
        <v>20000</v>
      </c>
      <c r="D45" s="110">
        <v>20000</v>
      </c>
    </row>
    <row r="46" spans="1:4" ht="45.75" thickBot="1">
      <c r="A46" s="108" t="s">
        <v>1119</v>
      </c>
      <c r="B46" s="109">
        <v>50</v>
      </c>
      <c r="C46" s="110">
        <v>400</v>
      </c>
      <c r="D46" s="110">
        <f>B46*C46</f>
        <v>20000</v>
      </c>
    </row>
    <row r="47" spans="1:4" ht="45.75" thickBot="1">
      <c r="A47" s="108" t="s">
        <v>1120</v>
      </c>
      <c r="B47" s="109" t="s">
        <v>1113</v>
      </c>
      <c r="C47" s="110">
        <v>5000</v>
      </c>
      <c r="D47" s="110">
        <v>5000</v>
      </c>
    </row>
    <row r="48" spans="1:4" ht="45.75" thickBot="1">
      <c r="A48" s="108" t="s">
        <v>1121</v>
      </c>
      <c r="B48" s="109" t="s">
        <v>1113</v>
      </c>
      <c r="C48" s="110">
        <v>20000</v>
      </c>
      <c r="D48" s="110">
        <v>20000</v>
      </c>
    </row>
    <row r="49" spans="1:4" ht="60.75" thickBot="1">
      <c r="A49" s="108" t="s">
        <v>1122</v>
      </c>
      <c r="B49" s="109" t="s">
        <v>1113</v>
      </c>
      <c r="C49" s="110">
        <v>40000</v>
      </c>
      <c r="D49" s="110">
        <v>40000</v>
      </c>
    </row>
    <row r="50" spans="1:4" ht="45.75" thickBot="1">
      <c r="A50" s="108" t="s">
        <v>1123</v>
      </c>
      <c r="B50" s="109" t="s">
        <v>1113</v>
      </c>
      <c r="C50" s="110">
        <v>30000</v>
      </c>
      <c r="D50" s="110">
        <v>30000</v>
      </c>
    </row>
    <row r="53" spans="1:4" ht="15.75" thickBot="1">
      <c r="A53" s="666" t="s">
        <v>346</v>
      </c>
      <c r="B53" s="666"/>
      <c r="C53" s="666"/>
      <c r="D53" s="666"/>
    </row>
    <row r="54" spans="1:4" ht="15.75" thickBot="1">
      <c r="A54" s="105" t="s">
        <v>1108</v>
      </c>
      <c r="B54" s="106" t="s">
        <v>1019</v>
      </c>
      <c r="C54" s="107" t="s">
        <v>1109</v>
      </c>
      <c r="D54" s="107" t="s">
        <v>1110</v>
      </c>
    </row>
    <row r="55" spans="1:4" ht="60.75" thickBot="1">
      <c r="A55" s="108" t="s">
        <v>1111</v>
      </c>
      <c r="B55" s="109">
        <v>2</v>
      </c>
      <c r="C55" s="110">
        <v>20000</v>
      </c>
      <c r="D55" s="110">
        <f>C55*B55</f>
        <v>40000</v>
      </c>
    </row>
    <row r="56" spans="1:4" ht="75.75" thickBot="1">
      <c r="A56" s="108" t="s">
        <v>1112</v>
      </c>
      <c r="B56" s="109" t="s">
        <v>1113</v>
      </c>
      <c r="C56" s="110"/>
      <c r="D56" s="110">
        <v>5000</v>
      </c>
    </row>
    <row r="57" spans="1:4" ht="30.75" thickBot="1">
      <c r="A57" s="108" t="s">
        <v>1114</v>
      </c>
      <c r="B57" s="109">
        <v>1</v>
      </c>
      <c r="C57" s="110">
        <v>15000</v>
      </c>
      <c r="D57" s="110">
        <f>C57*B57</f>
        <v>15000</v>
      </c>
    </row>
    <row r="58" spans="1:4" ht="45.75" thickBot="1">
      <c r="A58" s="108" t="s">
        <v>1115</v>
      </c>
      <c r="B58" s="109">
        <v>2</v>
      </c>
      <c r="C58" s="110">
        <v>15000</v>
      </c>
      <c r="D58" s="110">
        <f>C58*B58</f>
        <v>30000</v>
      </c>
    </row>
    <row r="59" spans="1:4" ht="30.75" thickBot="1">
      <c r="A59" s="108" t="s">
        <v>1116</v>
      </c>
      <c r="B59" s="109" t="s">
        <v>1113</v>
      </c>
      <c r="C59" s="110">
        <v>16000</v>
      </c>
      <c r="D59" s="110">
        <v>16000</v>
      </c>
    </row>
    <row r="60" spans="1:4" ht="75.75" thickBot="1">
      <c r="A60" s="108" t="s">
        <v>1117</v>
      </c>
      <c r="B60" s="109" t="s">
        <v>1113</v>
      </c>
      <c r="C60" s="110">
        <v>20000</v>
      </c>
      <c r="D60" s="110">
        <v>20000</v>
      </c>
    </row>
    <row r="61" spans="1:4" ht="60.75" thickBot="1">
      <c r="A61" s="108" t="s">
        <v>1118</v>
      </c>
      <c r="B61" s="109" t="s">
        <v>1113</v>
      </c>
      <c r="C61" s="110">
        <v>20000</v>
      </c>
      <c r="D61" s="110">
        <v>20000</v>
      </c>
    </row>
    <row r="62" spans="1:4" ht="45.75" thickBot="1">
      <c r="A62" s="108" t="s">
        <v>1119</v>
      </c>
      <c r="B62" s="109">
        <v>50</v>
      </c>
      <c r="C62" s="110">
        <v>400</v>
      </c>
      <c r="D62" s="110">
        <f>B62*C62</f>
        <v>20000</v>
      </c>
    </row>
    <row r="63" spans="1:4" ht="45.75" thickBot="1">
      <c r="A63" s="108" t="s">
        <v>1120</v>
      </c>
      <c r="B63" s="109" t="s">
        <v>1113</v>
      </c>
      <c r="C63" s="110">
        <v>5000</v>
      </c>
      <c r="D63" s="110">
        <v>5000</v>
      </c>
    </row>
    <row r="64" spans="1:4" ht="45.75" thickBot="1">
      <c r="A64" s="108" t="s">
        <v>1121</v>
      </c>
      <c r="B64" s="109" t="s">
        <v>1113</v>
      </c>
      <c r="C64" s="110">
        <v>20000</v>
      </c>
      <c r="D64" s="110">
        <v>20000</v>
      </c>
    </row>
    <row r="65" spans="1:4" ht="60.75" thickBot="1">
      <c r="A65" s="108" t="s">
        <v>1122</v>
      </c>
      <c r="B65" s="109" t="s">
        <v>1113</v>
      </c>
      <c r="C65" s="110">
        <v>40000</v>
      </c>
      <c r="D65" s="110">
        <v>40000</v>
      </c>
    </row>
    <row r="66" spans="1:4" ht="45.75" thickBot="1">
      <c r="A66" s="108" t="s">
        <v>1123</v>
      </c>
      <c r="B66" s="109" t="s">
        <v>1113</v>
      </c>
      <c r="C66" s="110">
        <v>30000</v>
      </c>
      <c r="D66" s="110">
        <v>30000</v>
      </c>
    </row>
    <row r="70" spans="1:4" ht="15.75" thickBot="1">
      <c r="A70" s="666" t="s">
        <v>377</v>
      </c>
      <c r="B70" s="666"/>
      <c r="C70" s="666"/>
      <c r="D70" s="666"/>
    </row>
    <row r="71" spans="1:4" ht="15.75" thickBot="1">
      <c r="A71" s="105" t="s">
        <v>1108</v>
      </c>
      <c r="B71" s="106" t="s">
        <v>1019</v>
      </c>
      <c r="C71" s="107" t="s">
        <v>1109</v>
      </c>
      <c r="D71" s="107" t="s">
        <v>1110</v>
      </c>
    </row>
    <row r="72" spans="1:4" ht="60.75" thickBot="1">
      <c r="A72" s="108" t="s">
        <v>1111</v>
      </c>
      <c r="B72" s="109">
        <v>2</v>
      </c>
      <c r="C72" s="110">
        <v>20000</v>
      </c>
      <c r="D72" s="110">
        <f>C72*B72</f>
        <v>40000</v>
      </c>
    </row>
    <row r="73" spans="1:4" ht="75.75" thickBot="1">
      <c r="A73" s="108" t="s">
        <v>1112</v>
      </c>
      <c r="B73" s="109" t="s">
        <v>1113</v>
      </c>
      <c r="C73" s="110"/>
      <c r="D73" s="110">
        <v>5000</v>
      </c>
    </row>
    <row r="74" spans="1:4" ht="30.75" thickBot="1">
      <c r="A74" s="108" t="s">
        <v>1114</v>
      </c>
      <c r="B74" s="109">
        <v>1</v>
      </c>
      <c r="C74" s="110">
        <v>15000</v>
      </c>
      <c r="D74" s="110">
        <f>C74*B74</f>
        <v>15000</v>
      </c>
    </row>
    <row r="75" spans="1:4" ht="45.75" thickBot="1">
      <c r="A75" s="108" t="s">
        <v>1115</v>
      </c>
      <c r="B75" s="109">
        <v>2</v>
      </c>
      <c r="C75" s="110">
        <v>15000</v>
      </c>
      <c r="D75" s="110">
        <f>C75*B75</f>
        <v>30000</v>
      </c>
    </row>
    <row r="76" spans="1:4" ht="30.75" thickBot="1">
      <c r="A76" s="108" t="s">
        <v>1116</v>
      </c>
      <c r="B76" s="109" t="s">
        <v>1113</v>
      </c>
      <c r="C76" s="110">
        <v>16000</v>
      </c>
      <c r="D76" s="110">
        <v>16000</v>
      </c>
    </row>
    <row r="77" spans="1:4" ht="75.75" thickBot="1">
      <c r="A77" s="108" t="s">
        <v>1117</v>
      </c>
      <c r="B77" s="109" t="s">
        <v>1113</v>
      </c>
      <c r="C77" s="110">
        <v>20000</v>
      </c>
      <c r="D77" s="110">
        <v>20000</v>
      </c>
    </row>
    <row r="78" spans="1:4" ht="60.75" thickBot="1">
      <c r="A78" s="108" t="s">
        <v>1118</v>
      </c>
      <c r="B78" s="109" t="s">
        <v>1113</v>
      </c>
      <c r="C78" s="110">
        <v>20000</v>
      </c>
      <c r="D78" s="110">
        <v>20000</v>
      </c>
    </row>
    <row r="79" spans="1:4" ht="45.75" thickBot="1">
      <c r="A79" s="108" t="s">
        <v>1119</v>
      </c>
      <c r="B79" s="109">
        <v>50</v>
      </c>
      <c r="C79" s="110">
        <v>400</v>
      </c>
      <c r="D79" s="110">
        <f>B79*C79</f>
        <v>20000</v>
      </c>
    </row>
    <row r="80" spans="1:4" ht="45.75" thickBot="1">
      <c r="A80" s="108" t="s">
        <v>1120</v>
      </c>
      <c r="B80" s="109" t="s">
        <v>1113</v>
      </c>
      <c r="C80" s="110">
        <v>5000</v>
      </c>
      <c r="D80" s="110">
        <v>5000</v>
      </c>
    </row>
    <row r="81" spans="1:4" ht="45.75" thickBot="1">
      <c r="A81" s="108" t="s">
        <v>1121</v>
      </c>
      <c r="B81" s="109" t="s">
        <v>1113</v>
      </c>
      <c r="C81" s="110">
        <v>20000</v>
      </c>
      <c r="D81" s="110">
        <v>20000</v>
      </c>
    </row>
    <row r="82" spans="1:4" ht="60.75" thickBot="1">
      <c r="A82" s="108" t="s">
        <v>1122</v>
      </c>
      <c r="B82" s="109" t="s">
        <v>1113</v>
      </c>
      <c r="C82" s="110">
        <v>40000</v>
      </c>
      <c r="D82" s="110">
        <v>40000</v>
      </c>
    </row>
    <row r="83" spans="1:4" ht="45.75" thickBot="1">
      <c r="A83" s="108" t="s">
        <v>1123</v>
      </c>
      <c r="B83" s="109" t="s">
        <v>1113</v>
      </c>
      <c r="C83" s="110">
        <v>30000</v>
      </c>
      <c r="D83" s="110">
        <v>30000</v>
      </c>
    </row>
    <row r="86" spans="1:4" ht="15.75" thickBot="1">
      <c r="A86" s="666" t="s">
        <v>401</v>
      </c>
      <c r="B86" s="666"/>
      <c r="C86" s="666"/>
      <c r="D86" s="666"/>
    </row>
    <row r="87" spans="1:4" ht="15.75" thickBot="1">
      <c r="A87" s="105" t="s">
        <v>1108</v>
      </c>
      <c r="B87" s="106" t="s">
        <v>1019</v>
      </c>
      <c r="C87" s="107" t="s">
        <v>1109</v>
      </c>
      <c r="D87" s="107" t="s">
        <v>1110</v>
      </c>
    </row>
    <row r="88" spans="1:4" ht="60.75" thickBot="1">
      <c r="A88" s="108" t="s">
        <v>1111</v>
      </c>
      <c r="B88" s="109">
        <v>2</v>
      </c>
      <c r="C88" s="110">
        <v>20000</v>
      </c>
      <c r="D88" s="110">
        <f>C88*B88</f>
        <v>40000</v>
      </c>
    </row>
    <row r="89" spans="1:4" ht="75.75" thickBot="1">
      <c r="A89" s="108" t="s">
        <v>1112</v>
      </c>
      <c r="B89" s="109" t="s">
        <v>1113</v>
      </c>
      <c r="C89" s="110"/>
      <c r="D89" s="110">
        <v>5000</v>
      </c>
    </row>
    <row r="90" spans="1:4" ht="30.75" thickBot="1">
      <c r="A90" s="108" t="s">
        <v>1114</v>
      </c>
      <c r="B90" s="109">
        <v>1</v>
      </c>
      <c r="C90" s="110">
        <v>15000</v>
      </c>
      <c r="D90" s="110">
        <f>C90*B90</f>
        <v>15000</v>
      </c>
    </row>
    <row r="91" spans="1:4" ht="45.75" thickBot="1">
      <c r="A91" s="108" t="s">
        <v>1115</v>
      </c>
      <c r="B91" s="109">
        <v>2</v>
      </c>
      <c r="C91" s="110">
        <v>15000</v>
      </c>
      <c r="D91" s="110">
        <f>C91*B91</f>
        <v>30000</v>
      </c>
    </row>
    <row r="92" spans="1:4" ht="30.75" thickBot="1">
      <c r="A92" s="108" t="s">
        <v>1116</v>
      </c>
      <c r="B92" s="109" t="s">
        <v>1113</v>
      </c>
      <c r="C92" s="110">
        <v>16000</v>
      </c>
      <c r="D92" s="110">
        <v>16000</v>
      </c>
    </row>
    <row r="93" spans="1:4" ht="75.75" thickBot="1">
      <c r="A93" s="108" t="s">
        <v>1117</v>
      </c>
      <c r="B93" s="109" t="s">
        <v>1113</v>
      </c>
      <c r="C93" s="110">
        <v>20000</v>
      </c>
      <c r="D93" s="110">
        <v>20000</v>
      </c>
    </row>
    <row r="94" spans="1:4" ht="60.75" thickBot="1">
      <c r="A94" s="108" t="s">
        <v>1118</v>
      </c>
      <c r="B94" s="109" t="s">
        <v>1113</v>
      </c>
      <c r="C94" s="110">
        <v>20000</v>
      </c>
      <c r="D94" s="110">
        <v>20000</v>
      </c>
    </row>
    <row r="95" spans="1:4" ht="45.75" thickBot="1">
      <c r="A95" s="108" t="s">
        <v>1119</v>
      </c>
      <c r="B95" s="109">
        <v>50</v>
      </c>
      <c r="C95" s="110">
        <v>400</v>
      </c>
      <c r="D95" s="110">
        <f>B95*C95</f>
        <v>20000</v>
      </c>
    </row>
    <row r="96" spans="1:4" ht="45.75" thickBot="1">
      <c r="A96" s="108" t="s">
        <v>1120</v>
      </c>
      <c r="B96" s="109" t="s">
        <v>1113</v>
      </c>
      <c r="C96" s="110">
        <v>5000</v>
      </c>
      <c r="D96" s="110">
        <v>5000</v>
      </c>
    </row>
    <row r="97" spans="1:4" ht="45.75" thickBot="1">
      <c r="A97" s="108" t="s">
        <v>1121</v>
      </c>
      <c r="B97" s="109" t="s">
        <v>1113</v>
      </c>
      <c r="C97" s="110">
        <v>20000</v>
      </c>
      <c r="D97" s="110">
        <v>20000</v>
      </c>
    </row>
    <row r="98" spans="1:4" ht="60.75" thickBot="1">
      <c r="A98" s="108" t="s">
        <v>1122</v>
      </c>
      <c r="B98" s="109" t="s">
        <v>1113</v>
      </c>
      <c r="C98" s="110">
        <v>40000</v>
      </c>
      <c r="D98" s="110">
        <v>40000</v>
      </c>
    </row>
    <row r="99" spans="1:4" ht="45.75" thickBot="1">
      <c r="A99" s="108" t="s">
        <v>1123</v>
      </c>
      <c r="B99" s="109" t="s">
        <v>1113</v>
      </c>
      <c r="C99" s="110">
        <v>30000</v>
      </c>
      <c r="D99" s="110">
        <v>30000</v>
      </c>
    </row>
    <row r="103" spans="1:4" ht="15.75" thickBot="1">
      <c r="A103" s="666" t="s">
        <v>401</v>
      </c>
      <c r="B103" s="666"/>
      <c r="C103" s="666"/>
      <c r="D103" s="666"/>
    </row>
    <row r="104" spans="1:4" ht="15.75" thickBot="1">
      <c r="A104" s="105" t="s">
        <v>1108</v>
      </c>
      <c r="B104" s="106" t="s">
        <v>1019</v>
      </c>
      <c r="C104" s="107" t="s">
        <v>1109</v>
      </c>
      <c r="D104" s="107" t="s">
        <v>1110</v>
      </c>
    </row>
    <row r="105" spans="1:4" ht="60.75" thickBot="1">
      <c r="A105" s="108" t="s">
        <v>1111</v>
      </c>
      <c r="B105" s="109">
        <v>2</v>
      </c>
      <c r="C105" s="110">
        <v>20000</v>
      </c>
      <c r="D105" s="110">
        <f>C105*B105</f>
        <v>40000</v>
      </c>
    </row>
    <row r="106" spans="1:4" ht="75.75" thickBot="1">
      <c r="A106" s="108" t="s">
        <v>1112</v>
      </c>
      <c r="B106" s="109" t="s">
        <v>1113</v>
      </c>
      <c r="C106" s="110"/>
      <c r="D106" s="110">
        <v>5000</v>
      </c>
    </row>
    <row r="107" spans="1:4" ht="30.75" thickBot="1">
      <c r="A107" s="108" t="s">
        <v>1114</v>
      </c>
      <c r="B107" s="109">
        <v>1</v>
      </c>
      <c r="C107" s="110">
        <v>15000</v>
      </c>
      <c r="D107" s="110">
        <f>C107*B107</f>
        <v>15000</v>
      </c>
    </row>
    <row r="108" spans="1:4" ht="45.75" thickBot="1">
      <c r="A108" s="108" t="s">
        <v>1115</v>
      </c>
      <c r="B108" s="109">
        <v>2</v>
      </c>
      <c r="C108" s="110">
        <v>15000</v>
      </c>
      <c r="D108" s="110">
        <f>C108*B108</f>
        <v>30000</v>
      </c>
    </row>
    <row r="109" spans="1:4" ht="30.75" thickBot="1">
      <c r="A109" s="108" t="s">
        <v>1116</v>
      </c>
      <c r="B109" s="109" t="s">
        <v>1113</v>
      </c>
      <c r="C109" s="110">
        <v>16000</v>
      </c>
      <c r="D109" s="110">
        <v>16000</v>
      </c>
    </row>
    <row r="110" spans="1:4" ht="75.75" thickBot="1">
      <c r="A110" s="108" t="s">
        <v>1117</v>
      </c>
      <c r="B110" s="109" t="s">
        <v>1113</v>
      </c>
      <c r="C110" s="110">
        <v>20000</v>
      </c>
      <c r="D110" s="110">
        <v>20000</v>
      </c>
    </row>
    <row r="111" spans="1:4" ht="60.75" thickBot="1">
      <c r="A111" s="108" t="s">
        <v>1118</v>
      </c>
      <c r="B111" s="109" t="s">
        <v>1113</v>
      </c>
      <c r="C111" s="110">
        <v>20000</v>
      </c>
      <c r="D111" s="110">
        <v>20000</v>
      </c>
    </row>
    <row r="112" spans="1:4" ht="45.75" thickBot="1">
      <c r="A112" s="108" t="s">
        <v>1119</v>
      </c>
      <c r="B112" s="109">
        <v>50</v>
      </c>
      <c r="C112" s="110">
        <v>400</v>
      </c>
      <c r="D112" s="110">
        <f>B112*C112</f>
        <v>20000</v>
      </c>
    </row>
    <row r="113" spans="1:4" ht="45.75" thickBot="1">
      <c r="A113" s="108" t="s">
        <v>1120</v>
      </c>
      <c r="B113" s="109" t="s">
        <v>1113</v>
      </c>
      <c r="C113" s="110">
        <v>5000</v>
      </c>
      <c r="D113" s="110">
        <v>5000</v>
      </c>
    </row>
    <row r="114" spans="1:4" ht="45.75" thickBot="1">
      <c r="A114" s="108" t="s">
        <v>1121</v>
      </c>
      <c r="B114" s="109" t="s">
        <v>1113</v>
      </c>
      <c r="C114" s="110">
        <v>20000</v>
      </c>
      <c r="D114" s="110">
        <v>20000</v>
      </c>
    </row>
    <row r="115" spans="1:4" ht="60.75" thickBot="1">
      <c r="A115" s="108" t="s">
        <v>1122</v>
      </c>
      <c r="B115" s="109" t="s">
        <v>1113</v>
      </c>
      <c r="C115" s="110">
        <v>40000</v>
      </c>
      <c r="D115" s="110">
        <v>40000</v>
      </c>
    </row>
    <row r="116" spans="1:4" ht="45.75" thickBot="1">
      <c r="A116" s="108" t="s">
        <v>1123</v>
      </c>
      <c r="B116" s="109" t="s">
        <v>1113</v>
      </c>
      <c r="C116" s="110">
        <v>30000</v>
      </c>
      <c r="D116" s="110">
        <v>30000</v>
      </c>
    </row>
  </sheetData>
  <mergeCells count="8">
    <mergeCell ref="A4:D4"/>
    <mergeCell ref="A103:D103"/>
    <mergeCell ref="A5:D5"/>
    <mergeCell ref="A21:D21"/>
    <mergeCell ref="A37:D37"/>
    <mergeCell ref="A53:D53"/>
    <mergeCell ref="A70:D70"/>
    <mergeCell ref="A86:D8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14"/>
  <sheetViews>
    <sheetView zoomScaleNormal="100" workbookViewId="0">
      <selection activeCell="B38" sqref="B38"/>
    </sheetView>
  </sheetViews>
  <sheetFormatPr defaultColWidth="11.42578125" defaultRowHeight="15"/>
  <cols>
    <col min="1" max="1" width="10.7109375" customWidth="1"/>
    <col min="2" max="3" width="50.7109375" customWidth="1"/>
    <col min="4" max="5" width="7.42578125" customWidth="1"/>
  </cols>
  <sheetData>
    <row r="1" spans="1:8" s="1" customFormat="1" ht="16.5" thickBot="1">
      <c r="A1" s="667" t="s">
        <v>43</v>
      </c>
      <c r="B1" s="667"/>
      <c r="C1" s="667"/>
      <c r="D1" s="8"/>
      <c r="E1" s="8"/>
      <c r="F1" s="8"/>
      <c r="G1" s="8"/>
      <c r="H1" s="8"/>
    </row>
    <row r="2" spans="1:8" ht="15.75" thickBot="1">
      <c r="A2" s="22" t="s">
        <v>41</v>
      </c>
      <c r="B2" s="23" t="s">
        <v>42</v>
      </c>
      <c r="C2" s="24" t="s">
        <v>9</v>
      </c>
    </row>
    <row r="3" spans="1:8">
      <c r="A3" s="46"/>
      <c r="B3" s="47"/>
      <c r="C3" s="48"/>
    </row>
    <row r="4" spans="1:8">
      <c r="A4" s="25"/>
      <c r="B4" s="26"/>
      <c r="C4" s="27"/>
    </row>
    <row r="5" spans="1:8">
      <c r="A5" s="25"/>
      <c r="B5" s="26"/>
      <c r="C5" s="27"/>
    </row>
    <row r="6" spans="1:8">
      <c r="A6" s="25"/>
      <c r="B6" s="26"/>
      <c r="C6" s="27"/>
    </row>
    <row r="7" spans="1:8">
      <c r="A7" s="25"/>
      <c r="B7" s="26"/>
      <c r="C7" s="27"/>
    </row>
    <row r="8" spans="1:8">
      <c r="A8" s="25"/>
      <c r="B8" s="26"/>
      <c r="C8" s="27"/>
    </row>
    <row r="9" spans="1:8">
      <c r="A9" s="25"/>
      <c r="B9" s="26"/>
      <c r="C9" s="27"/>
    </row>
    <row r="10" spans="1:8">
      <c r="A10" s="25"/>
      <c r="B10" s="26"/>
      <c r="C10" s="27"/>
    </row>
    <row r="11" spans="1:8">
      <c r="A11" s="28"/>
      <c r="B11" s="29"/>
      <c r="C11" s="30"/>
      <c r="D11" s="31"/>
      <c r="E11" s="31"/>
      <c r="F11" s="31"/>
      <c r="G11" s="31"/>
    </row>
    <row r="12" spans="1:8" ht="15.75" thickBot="1">
      <c r="A12" s="32"/>
      <c r="B12" s="33"/>
      <c r="C12" s="34"/>
    </row>
    <row r="13" spans="1:8">
      <c r="A13" s="35"/>
      <c r="B13" s="35"/>
      <c r="C13" s="35"/>
    </row>
    <row r="14" spans="1:8">
      <c r="A14" s="36"/>
      <c r="B14" s="37"/>
      <c r="C14" s="37"/>
      <c r="D14" s="37"/>
    </row>
  </sheetData>
  <mergeCells count="1">
    <mergeCell ref="A1:C1"/>
  </mergeCells>
  <printOptions horizontalCentered="1"/>
  <pageMargins left="0.59055118110236227" right="0.59055118110236227" top="1.1811023622047245" bottom="0.78740157480314965" header="0.51181102362204722" footer="0.19685039370078741"/>
  <pageSetup paperSize="9" orientation="landscape" r:id="rId1"/>
  <headerFooter>
    <oddHeader>&amp;LPower Supply Project" EEGBPSP. Contract No.: PGCB/KfW/2018/Package 1-1
Schedule B: Price Schedule&amp;RB-&amp;P</oddHeader>
    <oddFooter>&amp;RName of Bidder:                                                                  Signature of Bidder:
____________________________________________________</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Schedule B1</vt:lpstr>
      <vt:lpstr>Schedule B2</vt:lpstr>
      <vt:lpstr>Schedule B3</vt:lpstr>
      <vt:lpstr>Schedule B4 </vt:lpstr>
      <vt:lpstr>Schedule B5</vt:lpstr>
      <vt:lpstr>Schedule B6</vt:lpstr>
      <vt:lpstr>Schedule B7</vt:lpstr>
      <vt:lpstr>Code</vt:lpstr>
      <vt:lpstr>'Schedule B1'!Print_Area</vt:lpstr>
      <vt:lpstr>'Schedule B2'!Print_Area</vt:lpstr>
      <vt:lpstr>'Schedule B3'!Print_Area</vt:lpstr>
      <vt:lpstr>'Schedule B4 '!Print_Area</vt:lpstr>
      <vt:lpstr>'Schedule B5'!Print_Area</vt:lpstr>
      <vt:lpstr>'Schedule B6'!Print_Area</vt:lpstr>
      <vt:lpstr>'Schedule B1'!Print_Titles</vt:lpstr>
      <vt:lpstr>'Schedule B2'!Print_Titles</vt:lpstr>
      <vt:lpstr>'Schedule B4 '!Print_Titles</vt:lpstr>
      <vt:lpstr>'Schedule B5'!Print_Titles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2019-08-19T06:20:54Z</dcterms:modified>
</cp:coreProperties>
</file>